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072" windowHeight="7800" tabRatio="595" firstSheet="19" activeTab="19"/>
  </bookViews>
  <sheets>
    <sheet name="101上收支明細" sheetId="1" r:id="rId1"/>
    <sheet name="101下收支明細" sheetId="4" r:id="rId2"/>
    <sheet name="102上收支明細_1" sheetId="6" r:id="rId3"/>
    <sheet name="102上收支明細_2" sheetId="5" r:id="rId4"/>
    <sheet name="102下收支明細_1" sheetId="7" r:id="rId5"/>
    <sheet name="102下收支明細_2" sheetId="8" r:id="rId6"/>
    <sheet name="103 上收支明細" sheetId="10" r:id="rId7"/>
    <sheet name="103 上收支明細_2" sheetId="11" r:id="rId8"/>
    <sheet name="103 下收支明細_1" sheetId="13" r:id="rId9"/>
    <sheet name="103 下收支明細_2" sheetId="14" r:id="rId10"/>
    <sheet name="104 上收支明細_1" sheetId="15" r:id="rId11"/>
    <sheet name="104 上收支明細_2" sheetId="16" r:id="rId12"/>
    <sheet name="104 下收支明細_1" sheetId="17" r:id="rId13"/>
    <sheet name="104 下收支明細_2" sheetId="18" r:id="rId14"/>
    <sheet name="104 下收支明細_3" sheetId="19" r:id="rId15"/>
    <sheet name="105上收支明細_1" sheetId="20" r:id="rId16"/>
    <sheet name="105上收支明細_2" sheetId="21" r:id="rId17"/>
    <sheet name="105上收支明細_3" sheetId="22" r:id="rId18"/>
    <sheet name="105下收支明細_1" sheetId="24" r:id="rId19"/>
    <sheet name="家長會憑證" sheetId="3" r:id="rId20"/>
  </sheets>
  <definedNames>
    <definedName name="_xlnm._FilterDatabase" localSheetId="12" hidden="1">'104 下收支明細_1'!$A$4:$WVP$24</definedName>
    <definedName name="_xlnm._FilterDatabase" localSheetId="13" hidden="1">'104 下收支明細_2'!$A$4:$WVP$24</definedName>
    <definedName name="_xlnm._FilterDatabase" localSheetId="14" hidden="1">'104 下收支明細_3'!$A$4:$WVP$24</definedName>
    <definedName name="_xlnm._FilterDatabase" localSheetId="15" hidden="1">'105上收支明細_1'!$A$4:$WVP$24</definedName>
    <definedName name="_xlnm._FilterDatabase" localSheetId="16" hidden="1">'105上收支明細_2'!$A$4:$WVP$24</definedName>
    <definedName name="_xlnm._FilterDatabase" localSheetId="17" hidden="1">'105上收支明細_3'!$A$4:$WVP$24</definedName>
    <definedName name="_xlnm._FilterDatabase" localSheetId="18" hidden="1">'105下收支明細_1'!$A$4:$WVP$24</definedName>
    <definedName name="_xlnm.Print_Area" localSheetId="0">'101上收支明細'!$A$1:$F$39</definedName>
    <definedName name="_xlnm.Print_Area" localSheetId="1">'101下收支明細'!$A$1:$F$47</definedName>
    <definedName name="_xlnm.Print_Area" localSheetId="2">'102上收支明細_1'!$A$1:$I$35</definedName>
    <definedName name="_xlnm.Print_Area" localSheetId="3">'102上收支明細_2'!$A$1:$I$35</definedName>
    <definedName name="_xlnm.Print_Area" localSheetId="4">'102下收支明細_1'!$A$1:$H$36</definedName>
    <definedName name="_xlnm.Print_Area" localSheetId="5">'102下收支明細_2'!$A$1:$H$33</definedName>
    <definedName name="_xlnm.Print_Area" localSheetId="6">'103 上收支明細'!$A$1:$H$34</definedName>
    <definedName name="_xlnm.Print_Area" localSheetId="7">'103 上收支明細_2'!$A$1:$H$36</definedName>
    <definedName name="_xlnm.Print_Area" localSheetId="8">'103 下收支明細_1'!$A$1:$H$33</definedName>
    <definedName name="_xlnm.Print_Area" localSheetId="9">'103 下收支明細_2'!$A$1:$H$43</definedName>
    <definedName name="_xlnm.Print_Area" localSheetId="10">'104 上收支明細_1'!$A$1:$H$33</definedName>
    <definedName name="_xlnm.Print_Area" localSheetId="11">'104 上收支明細_2'!$A$1:$H$31</definedName>
    <definedName name="_xlnm.Print_Area" localSheetId="13">'104 下收支明細_2'!$A$1:$H$35</definedName>
    <definedName name="_xlnm.Print_Area" localSheetId="14">'104 下收支明細_3'!$A$1:$H$35</definedName>
    <definedName name="_xlnm.Print_Area" localSheetId="15">'105上收支明細_1'!$A$1:$H$35</definedName>
    <definedName name="_xlnm.Print_Area" localSheetId="16">'105上收支明細_2'!$A$1:$H$35</definedName>
    <definedName name="_xlnm.Print_Area" localSheetId="17">'105上收支明細_3'!$A$1:$H$35</definedName>
    <definedName name="_xlnm.Print_Area" localSheetId="18">'105下收支明細_1'!$A$1:$H$35</definedName>
  </definedNames>
  <calcPr calcId="145621"/>
</workbook>
</file>

<file path=xl/calcChain.xml><?xml version="1.0" encoding="utf-8"?>
<calcChain xmlns="http://schemas.openxmlformats.org/spreadsheetml/2006/main">
  <c r="V25" i="3" l="1"/>
  <c r="V24" i="3"/>
  <c r="V23" i="3"/>
  <c r="V22" i="3"/>
  <c r="V21" i="3"/>
  <c r="V20" i="3"/>
  <c r="V19" i="3"/>
  <c r="V18" i="3"/>
  <c r="V17" i="3"/>
  <c r="Q5" i="3"/>
  <c r="V26" i="3" l="1"/>
  <c r="L5" i="3" s="1"/>
  <c r="C27" i="3" l="1"/>
  <c r="G31" i="24" l="1"/>
  <c r="F31" i="24"/>
  <c r="D31" i="24"/>
  <c r="C31" i="24"/>
  <c r="G31" i="22"/>
  <c r="F31" i="22"/>
  <c r="D31" i="22"/>
  <c r="C31" i="22"/>
  <c r="G31" i="21"/>
  <c r="F31" i="21"/>
  <c r="D31" i="21"/>
  <c r="C31" i="21"/>
  <c r="G31" i="20"/>
  <c r="F31" i="20"/>
  <c r="D31" i="20"/>
  <c r="C31" i="20"/>
  <c r="G31" i="19"/>
  <c r="F31" i="19"/>
  <c r="D31" i="19"/>
  <c r="C31" i="19"/>
  <c r="H31" i="19"/>
  <c r="G31" i="18"/>
  <c r="F31" i="18"/>
  <c r="D31" i="18"/>
  <c r="C31" i="18"/>
  <c r="C31" i="17"/>
  <c r="G31" i="17"/>
  <c r="H31" i="17" s="1"/>
  <c r="H5" i="18" s="1"/>
  <c r="F31" i="17"/>
  <c r="D31" i="17"/>
  <c r="C27" i="16"/>
  <c r="G31" i="15"/>
  <c r="G27" i="16" s="1"/>
  <c r="F31" i="15"/>
  <c r="F27" i="16" s="1"/>
  <c r="D31" i="15"/>
  <c r="D27" i="16" s="1"/>
  <c r="C31" i="15"/>
  <c r="D31" i="13"/>
  <c r="G31" i="13"/>
  <c r="F31" i="13"/>
  <c r="C31" i="13"/>
  <c r="G32" i="11"/>
  <c r="G32" i="10"/>
  <c r="F32" i="10"/>
  <c r="F32" i="11" s="1"/>
  <c r="D32" i="10"/>
  <c r="D32" i="11" s="1"/>
  <c r="C32" i="10"/>
  <c r="C32" i="11" s="1"/>
  <c r="C33" i="11" s="1"/>
  <c r="C34" i="11" s="1"/>
  <c r="G37" i="7"/>
  <c r="G25" i="8" s="1"/>
  <c r="F37" i="7"/>
  <c r="F25" i="8" s="1"/>
  <c r="E6" i="7"/>
  <c r="E7" i="7" s="1"/>
  <c r="E8" i="7" s="1"/>
  <c r="E9" i="7" s="1"/>
  <c r="E10" i="7" s="1"/>
  <c r="E11" i="7" s="1"/>
  <c r="E15" i="7" s="1"/>
  <c r="E16" i="7" s="1"/>
  <c r="E17" i="7" s="1"/>
  <c r="E18" i="7" s="1"/>
  <c r="E20" i="7" s="1"/>
  <c r="E21" i="7" s="1"/>
  <c r="E22" i="7" s="1"/>
  <c r="E23" i="7" s="1"/>
  <c r="E24" i="7" s="1"/>
  <c r="E25" i="7" s="1"/>
  <c r="E26" i="7" s="1"/>
  <c r="E27" i="7" s="1"/>
  <c r="E37" i="7" s="1"/>
  <c r="E5" i="8" s="1"/>
  <c r="E6" i="8" s="1"/>
  <c r="E7" i="8" s="1"/>
  <c r="E8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H20" i="8"/>
  <c r="H21" i="8"/>
  <c r="H17" i="8"/>
  <c r="H18" i="8"/>
  <c r="H19" i="8"/>
  <c r="H6" i="8"/>
  <c r="H7" i="8"/>
  <c r="H8" i="8"/>
  <c r="H10" i="8"/>
  <c r="H11" i="8"/>
  <c r="H12" i="8"/>
  <c r="H13" i="8"/>
  <c r="H14" i="8"/>
  <c r="H15" i="8"/>
  <c r="H16" i="8"/>
  <c r="D34" i="5"/>
  <c r="F35" i="6"/>
  <c r="I6" i="6"/>
  <c r="I35" i="6" s="1"/>
  <c r="I5" i="5" s="1"/>
  <c r="I12" i="5" s="1"/>
  <c r="I13" i="5" s="1"/>
  <c r="I14" i="5" s="1"/>
  <c r="I16" i="5" s="1"/>
  <c r="I23" i="5" s="1"/>
  <c r="E34" i="5"/>
  <c r="D37" i="7"/>
  <c r="D25" i="8" s="1"/>
  <c r="C37" i="7"/>
  <c r="C25" i="8" s="1"/>
  <c r="G34" i="5"/>
  <c r="E35" i="6"/>
  <c r="D35" i="6"/>
  <c r="H5" i="6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D46" i="4"/>
  <c r="C46" i="4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D38" i="1"/>
  <c r="C38" i="1"/>
  <c r="F33" i="11" l="1"/>
  <c r="F34" i="11" s="1"/>
  <c r="E31" i="24"/>
  <c r="E25" i="8"/>
  <c r="F28" i="16"/>
  <c r="F29" i="16" s="1"/>
  <c r="H31" i="20"/>
  <c r="E31" i="19"/>
  <c r="J31" i="19" s="1"/>
  <c r="C28" i="16"/>
  <c r="C29" i="16" s="1"/>
  <c r="H31" i="24"/>
  <c r="J31" i="24" s="1"/>
  <c r="F34" i="5"/>
  <c r="H31" i="18"/>
  <c r="H31" i="22"/>
  <c r="E31" i="22"/>
  <c r="E31" i="21"/>
  <c r="H31" i="21"/>
  <c r="E31" i="20"/>
  <c r="E31" i="17"/>
  <c r="E5" i="18" s="1"/>
  <c r="E31" i="18" s="1"/>
  <c r="H25" i="8"/>
  <c r="C26" i="8"/>
  <c r="I24" i="5"/>
  <c r="H35" i="6"/>
  <c r="H5" i="5" s="1"/>
  <c r="H6" i="5" s="1"/>
  <c r="H7" i="5" s="1"/>
  <c r="H8" i="5" s="1"/>
  <c r="H9" i="5" s="1"/>
  <c r="H10" i="5" s="1"/>
  <c r="H11" i="5" s="1"/>
  <c r="E35" i="4"/>
  <c r="E36" i="4" s="1"/>
  <c r="E37" i="4" s="1"/>
  <c r="E38" i="4" s="1"/>
  <c r="E39" i="4" s="1"/>
  <c r="E40" i="4" s="1"/>
  <c r="E41" i="4" s="1"/>
  <c r="E42" i="4" s="1"/>
  <c r="E43" i="4" s="1"/>
  <c r="E44" i="4" s="1"/>
  <c r="E46" i="4"/>
  <c r="E38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J31" i="18" l="1"/>
  <c r="J31" i="20"/>
  <c r="J31" i="22"/>
  <c r="J31" i="21"/>
  <c r="I28" i="5"/>
  <c r="I29" i="5" s="1"/>
  <c r="H15" i="5"/>
  <c r="H17" i="5" s="1"/>
  <c r="H18" i="5" s="1"/>
  <c r="H19" i="5" s="1"/>
  <c r="H20" i="5" s="1"/>
  <c r="H21" i="5" s="1"/>
  <c r="H22" i="5" s="1"/>
  <c r="I34" i="5" l="1"/>
  <c r="H5" i="7" s="1"/>
  <c r="F26" i="8" s="1"/>
  <c r="H25" i="5"/>
  <c r="H26" i="5" s="1"/>
  <c r="H27" i="5" s="1"/>
  <c r="H12" i="7" l="1"/>
  <c r="H13" i="7" s="1"/>
  <c r="H14" i="7" s="1"/>
  <c r="H30" i="5"/>
  <c r="H31" i="5" s="1"/>
  <c r="H32" i="5" s="1"/>
  <c r="H33" i="5" s="1"/>
  <c r="H19" i="7" l="1"/>
  <c r="H28" i="7" s="1"/>
  <c r="H29" i="7" s="1"/>
  <c r="H30" i="7" s="1"/>
  <c r="H31" i="7" s="1"/>
  <c r="H32" i="7" s="1"/>
  <c r="H33" i="7" s="1"/>
  <c r="H34" i="7" s="1"/>
  <c r="H37" i="7" s="1"/>
  <c r="H5" i="8" s="1"/>
  <c r="H9" i="8" s="1"/>
  <c r="H34" i="5"/>
</calcChain>
</file>

<file path=xl/sharedStrings.xml><?xml version="1.0" encoding="utf-8"?>
<sst xmlns="http://schemas.openxmlformats.org/spreadsheetml/2006/main" count="1249" uniqueCount="705">
  <si>
    <t>日期</t>
    <phoneticPr fontId="3" type="noConversion"/>
  </si>
  <si>
    <t>摘要</t>
    <phoneticPr fontId="3" type="noConversion"/>
  </si>
  <si>
    <t>收入金額</t>
    <phoneticPr fontId="3" type="noConversion"/>
  </si>
  <si>
    <t>支出金額</t>
    <phoneticPr fontId="3" type="noConversion"/>
  </si>
  <si>
    <t>結餘</t>
    <phoneticPr fontId="3" type="noConversion"/>
  </si>
  <si>
    <t>備註</t>
    <phoneticPr fontId="3" type="noConversion"/>
  </si>
  <si>
    <t>小　　　計</t>
    <phoneticPr fontId="3" type="noConversion"/>
  </si>
  <si>
    <t xml:space="preserve">花蓮縣花蓮市中原國民小學101學年度第一學期家長會費收支明細表                                                           </t>
    <phoneticPr fontId="3" type="noConversion"/>
  </si>
  <si>
    <t>101.9.26</t>
    <phoneticPr fontId="2" type="noConversion"/>
  </si>
  <si>
    <t>家長代收代辦(100元)</t>
    <phoneticPr fontId="2" type="noConversion"/>
  </si>
  <si>
    <t>家長會捐贈(200元)</t>
    <phoneticPr fontId="2" type="noConversion"/>
  </si>
  <si>
    <t>101.10.16</t>
  </si>
  <si>
    <t>101.10.16</t>
    <phoneticPr fontId="2" type="noConversion"/>
  </si>
  <si>
    <t>家長代收代辦(100元)</t>
    <phoneticPr fontId="2" type="noConversion"/>
  </si>
  <si>
    <t>家長會捐贈(200元)</t>
    <phoneticPr fontId="2" type="noConversion"/>
  </si>
  <si>
    <t>101.10.16</t>
    <phoneticPr fontId="2" type="noConversion"/>
  </si>
  <si>
    <t>101.11.15</t>
  </si>
  <si>
    <t>101.11.15</t>
    <phoneticPr fontId="2" type="noConversion"/>
  </si>
  <si>
    <t>101.12.11</t>
  </si>
  <si>
    <t>101.12.11</t>
    <phoneticPr fontId="2" type="noConversion"/>
  </si>
  <si>
    <t>家長代收代辦(100元)</t>
    <phoneticPr fontId="2" type="noConversion"/>
  </si>
  <si>
    <t>家長代收代辦(100元)</t>
    <phoneticPr fontId="2" type="noConversion"/>
  </si>
  <si>
    <t>閱讀達人紀錄簿</t>
    <phoneticPr fontId="2" type="noConversion"/>
  </si>
  <si>
    <t>9-11月值夜補助</t>
    <phoneticPr fontId="2" type="noConversion"/>
  </si>
  <si>
    <t>同仁致喪花籃</t>
    <phoneticPr fontId="2" type="noConversion"/>
  </si>
  <si>
    <t>游泳教練費</t>
    <phoneticPr fontId="2" type="noConversion"/>
  </si>
  <si>
    <t>閱讀下午茶(暑期)</t>
    <phoneticPr fontId="2" type="noConversion"/>
  </si>
  <si>
    <t>102.01.08</t>
    <phoneticPr fontId="2" type="noConversion"/>
  </si>
  <si>
    <t>饒國銓委員</t>
    <phoneticPr fontId="2" type="noConversion"/>
  </si>
  <si>
    <t>101.12.21</t>
    <phoneticPr fontId="2" type="noConversion"/>
  </si>
  <si>
    <t>存摺息轉入</t>
    <phoneticPr fontId="2" type="noConversion"/>
  </si>
  <si>
    <t>102.01.22</t>
    <phoneticPr fontId="2" type="noConversion"/>
  </si>
  <si>
    <t>12-1月值夜補助</t>
    <phoneticPr fontId="2" type="noConversion"/>
  </si>
  <si>
    <r>
      <t>校園修繕</t>
    </r>
    <r>
      <rPr>
        <sz val="10"/>
        <rFont val="微軟正黑體"/>
        <family val="2"/>
        <charset val="136"/>
      </rPr>
      <t>(5年級教室天花板)</t>
    </r>
    <phoneticPr fontId="2" type="noConversion"/>
  </si>
  <si>
    <r>
      <t>廁所修繕</t>
    </r>
    <r>
      <rPr>
        <sz val="10"/>
        <rFont val="微軟正黑體"/>
        <family val="2"/>
        <charset val="136"/>
      </rPr>
      <t>(英語教室)</t>
    </r>
    <phoneticPr fontId="2" type="noConversion"/>
  </si>
  <si>
    <t xml:space="preserve">花蓮縣花蓮市中原國民小學101學年度第二學期家長會費收支明細表                                                           </t>
    <phoneticPr fontId="3" type="noConversion"/>
  </si>
  <si>
    <t>委員捐贈</t>
    <phoneticPr fontId="2" type="noConversion"/>
  </si>
  <si>
    <t>102.03.05</t>
    <phoneticPr fontId="2" type="noConversion"/>
  </si>
  <si>
    <t>102.03.08</t>
  </si>
  <si>
    <t>102.03.08</t>
    <phoneticPr fontId="2" type="noConversion"/>
  </si>
  <si>
    <t>水質檢測_第三季</t>
    <phoneticPr fontId="2" type="noConversion"/>
  </si>
  <si>
    <t>水質檢測_第四季</t>
    <phoneticPr fontId="2" type="noConversion"/>
  </si>
  <si>
    <t>2月值夜津貼</t>
    <phoneticPr fontId="2" type="noConversion"/>
  </si>
  <si>
    <t>致喪花籃(致黃校長岳母)</t>
    <phoneticPr fontId="2" type="noConversion"/>
  </si>
  <si>
    <t>承100學年第二學期結餘</t>
    <phoneticPr fontId="3" type="noConversion"/>
  </si>
  <si>
    <t>第一學期志工表揚(禮券)</t>
    <phoneticPr fontId="2" type="noConversion"/>
  </si>
  <si>
    <t>第一學期603班親會</t>
    <phoneticPr fontId="2" type="noConversion"/>
  </si>
  <si>
    <t>第一學期校刊</t>
    <phoneticPr fontId="2" type="noConversion"/>
  </si>
  <si>
    <t>江思婷會長捐贈</t>
    <phoneticPr fontId="2" type="noConversion"/>
  </si>
  <si>
    <t>102.03.13</t>
  </si>
  <si>
    <t>102.03.13</t>
    <phoneticPr fontId="2" type="noConversion"/>
  </si>
  <si>
    <t>102.03.13</t>
    <phoneticPr fontId="2" type="noConversion"/>
  </si>
  <si>
    <t>102.03.14</t>
  </si>
  <si>
    <t>102.03.14</t>
    <phoneticPr fontId="2" type="noConversion"/>
  </si>
  <si>
    <t>張立憲委員捐贈</t>
    <phoneticPr fontId="2" type="noConversion"/>
  </si>
  <si>
    <t>莊凱嫈委員捐贈</t>
    <phoneticPr fontId="2" type="noConversion"/>
  </si>
  <si>
    <t>家長代收代辦(100元)</t>
    <phoneticPr fontId="2" type="noConversion"/>
  </si>
  <si>
    <t>邱金姝委員捐贈</t>
    <phoneticPr fontId="2" type="noConversion"/>
  </si>
  <si>
    <t>承101學年第一學期結餘</t>
    <phoneticPr fontId="3" type="noConversion"/>
  </si>
  <si>
    <t>葉義璽委員捐贈</t>
    <phoneticPr fontId="2" type="noConversion"/>
  </si>
  <si>
    <t>林怍鼎委員捐贈</t>
    <phoneticPr fontId="2" type="noConversion"/>
  </si>
  <si>
    <t>黃桂媚委員捐贈</t>
    <phoneticPr fontId="2" type="noConversion"/>
  </si>
  <si>
    <t>邱金姝委員捐贈</t>
    <phoneticPr fontId="2" type="noConversion"/>
  </si>
  <si>
    <t>江正龍委員捐贈</t>
    <phoneticPr fontId="2" type="noConversion"/>
  </si>
  <si>
    <t>李美惠委員捐贈</t>
    <phoneticPr fontId="2" type="noConversion"/>
  </si>
  <si>
    <t>王進坤委員捐贈</t>
    <phoneticPr fontId="2" type="noConversion"/>
  </si>
  <si>
    <t>王國成委員捐贈</t>
    <phoneticPr fontId="2" type="noConversion"/>
  </si>
  <si>
    <t>102.03.19</t>
    <phoneticPr fontId="2" type="noConversion"/>
  </si>
  <si>
    <t>102.04.08</t>
    <phoneticPr fontId="2" type="noConversion"/>
  </si>
  <si>
    <t>家長代收代辦(100元)</t>
    <phoneticPr fontId="2" type="noConversion"/>
  </si>
  <si>
    <t>李美惠委員捐贈</t>
    <phoneticPr fontId="2" type="noConversion"/>
  </si>
  <si>
    <t>102.04.23</t>
  </si>
  <si>
    <t>102.04.23</t>
    <phoneticPr fontId="2" type="noConversion"/>
  </si>
  <si>
    <t>葉義璽委員捐贈</t>
    <phoneticPr fontId="2" type="noConversion"/>
  </si>
  <si>
    <t>閱讀下午茶</t>
    <phoneticPr fontId="2" type="noConversion"/>
  </si>
  <si>
    <t>3月值夜津貼</t>
    <phoneticPr fontId="2" type="noConversion"/>
  </si>
  <si>
    <t>閱讀紀錄簿</t>
    <phoneticPr fontId="2" type="noConversion"/>
  </si>
  <si>
    <t>102.05.13</t>
    <phoneticPr fontId="2" type="noConversion"/>
  </si>
  <si>
    <t>4月值夜津貼</t>
    <phoneticPr fontId="2" type="noConversion"/>
  </si>
  <si>
    <t>第一季水質檢測</t>
    <phoneticPr fontId="2" type="noConversion"/>
  </si>
  <si>
    <t>102.05.22</t>
    <phoneticPr fontId="2" type="noConversion"/>
  </si>
  <si>
    <t>家長會費</t>
    <phoneticPr fontId="2" type="noConversion"/>
  </si>
  <si>
    <t>潘素裝里長捐贈</t>
    <phoneticPr fontId="2" type="noConversion"/>
  </si>
  <si>
    <t>閱讀下午茶(餐點)</t>
    <phoneticPr fontId="2" type="noConversion"/>
  </si>
  <si>
    <t>102.06.13</t>
    <phoneticPr fontId="2" type="noConversion"/>
  </si>
  <si>
    <t>5月值夜津貼</t>
    <phoneticPr fontId="2" type="noConversion"/>
  </si>
  <si>
    <t>102.06.21</t>
    <phoneticPr fontId="2" type="noConversion"/>
  </si>
  <si>
    <t>存摺息轉入</t>
    <phoneticPr fontId="2" type="noConversion"/>
  </si>
  <si>
    <t>102.07.04</t>
  </si>
  <si>
    <t>102.07.04</t>
    <phoneticPr fontId="2" type="noConversion"/>
  </si>
  <si>
    <t>101學年(上)獎勵金</t>
    <phoneticPr fontId="2" type="noConversion"/>
  </si>
  <si>
    <t>101學年(上)中原優質獎</t>
    <phoneticPr fontId="2" type="noConversion"/>
  </si>
  <si>
    <t>101學年(下)模範生彩帶</t>
    <phoneticPr fontId="2" type="noConversion"/>
  </si>
  <si>
    <t>101學年(下)畢業典禮獎品</t>
    <phoneticPr fontId="2" type="noConversion"/>
  </si>
  <si>
    <t>閱讀下午茶(飲料)</t>
    <phoneticPr fontId="2" type="noConversion"/>
  </si>
  <si>
    <t>101學年(下)表揚導護志工</t>
    <phoneticPr fontId="2" type="noConversion"/>
  </si>
  <si>
    <t>101學年(下)獎勵金</t>
    <phoneticPr fontId="2" type="noConversion"/>
  </si>
  <si>
    <t>102.07.05</t>
  </si>
  <si>
    <t>6月值夜津貼</t>
    <phoneticPr fontId="2" type="noConversion"/>
  </si>
  <si>
    <t>102.08.13</t>
    <phoneticPr fontId="2" type="noConversion"/>
  </si>
  <si>
    <t>7月值夜津貼</t>
    <phoneticPr fontId="2" type="noConversion"/>
  </si>
  <si>
    <t>102.09.13</t>
  </si>
  <si>
    <t>102.09.13</t>
    <phoneticPr fontId="2" type="noConversion"/>
  </si>
  <si>
    <t>101學年(下)校園修繕</t>
    <phoneticPr fontId="2" type="noConversion"/>
  </si>
  <si>
    <t>致喪花藍(唐校長之父)</t>
    <phoneticPr fontId="2" type="noConversion"/>
  </si>
  <si>
    <t>第二季水質檢測</t>
    <phoneticPr fontId="2" type="noConversion"/>
  </si>
  <si>
    <t>第八屆留校畢冊</t>
    <phoneticPr fontId="2" type="noConversion"/>
  </si>
  <si>
    <t>101學年(下)校刊</t>
    <phoneticPr fontId="2" type="noConversion"/>
  </si>
  <si>
    <t>8月值夜津貼</t>
    <phoneticPr fontId="2" type="noConversion"/>
  </si>
  <si>
    <t>承101學年第二學期結餘</t>
    <phoneticPr fontId="3" type="noConversion"/>
  </si>
  <si>
    <t>家長捐贈</t>
    <phoneticPr fontId="2" type="noConversion"/>
  </si>
  <si>
    <t xml:space="preserve">花蓮縣花蓮市中原國民小學102學年度第一學期家長會費收支明細表                                                           </t>
    <phoneticPr fontId="3" type="noConversion"/>
  </si>
  <si>
    <t>林怍鼎委員捐贈</t>
    <phoneticPr fontId="2" type="noConversion"/>
  </si>
  <si>
    <t>102.09.26</t>
  </si>
  <si>
    <t>102.09.26</t>
    <phoneticPr fontId="2" type="noConversion"/>
  </si>
  <si>
    <t>紅布條(賀唐校長獲師鐸獎)</t>
    <phoneticPr fontId="2" type="noConversion"/>
  </si>
  <si>
    <t>江思婷榮譽會長捐</t>
    <phoneticPr fontId="2" type="noConversion"/>
  </si>
  <si>
    <t>林有志會長捐</t>
    <phoneticPr fontId="2" type="noConversion"/>
  </si>
  <si>
    <t>郭金助委員捐</t>
    <phoneticPr fontId="2" type="noConversion"/>
  </si>
  <si>
    <t>楊喬智委員捐</t>
    <phoneticPr fontId="2" type="noConversion"/>
  </si>
  <si>
    <t>家長會代收代辦</t>
    <phoneticPr fontId="2" type="noConversion"/>
  </si>
  <si>
    <t>家長會捐贈</t>
    <phoneticPr fontId="2" type="noConversion"/>
  </si>
  <si>
    <t>陳一郎委員捐</t>
    <phoneticPr fontId="2" type="noConversion"/>
  </si>
  <si>
    <t>102.09.27</t>
    <phoneticPr fontId="2" type="noConversion"/>
  </si>
  <si>
    <t>102.09.30</t>
  </si>
  <si>
    <t>102.09.30</t>
    <phoneticPr fontId="2" type="noConversion"/>
  </si>
  <si>
    <t>幹事</t>
    <phoneticPr fontId="2" type="noConversion"/>
  </si>
  <si>
    <t>會長</t>
    <phoneticPr fontId="2" type="noConversion"/>
  </si>
  <si>
    <t xml:space="preserve">                        出納</t>
    <phoneticPr fontId="2" type="noConversion"/>
  </si>
  <si>
    <t xml:space="preserve">             會計</t>
    <phoneticPr fontId="2" type="noConversion"/>
  </si>
  <si>
    <t>102.10.01</t>
    <phoneticPr fontId="2" type="noConversion"/>
  </si>
  <si>
    <t>詹瓊霖委員捐</t>
    <phoneticPr fontId="2" type="noConversion"/>
  </si>
  <si>
    <t>林怍鼎委員捐</t>
    <phoneticPr fontId="2" type="noConversion"/>
  </si>
  <si>
    <t>102.10.08</t>
    <phoneticPr fontId="2" type="noConversion"/>
  </si>
  <si>
    <t>周志紘委員捐</t>
    <phoneticPr fontId="2" type="noConversion"/>
  </si>
  <si>
    <t>102.10.15</t>
    <phoneticPr fontId="2" type="noConversion"/>
  </si>
  <si>
    <t>林品豪委員捐</t>
    <phoneticPr fontId="2" type="noConversion"/>
  </si>
  <si>
    <t>102.11.05</t>
    <phoneticPr fontId="2" type="noConversion"/>
  </si>
  <si>
    <t>張東榮委員捐</t>
    <phoneticPr fontId="2" type="noConversion"/>
  </si>
  <si>
    <t>陳貴文委員捐</t>
    <phoneticPr fontId="2" type="noConversion"/>
  </si>
  <si>
    <t>盧怡文委員捐</t>
    <phoneticPr fontId="2" type="noConversion"/>
  </si>
  <si>
    <t>家長代收代辦</t>
    <phoneticPr fontId="2" type="noConversion"/>
  </si>
  <si>
    <t>102.11.15</t>
    <phoneticPr fontId="2" type="noConversion"/>
  </si>
  <si>
    <t>葉義璽委員捐</t>
    <phoneticPr fontId="2" type="noConversion"/>
  </si>
  <si>
    <t>102.11.21</t>
    <phoneticPr fontId="2" type="noConversion"/>
  </si>
  <si>
    <t>鄭竹雅委員捐</t>
    <phoneticPr fontId="2" type="noConversion"/>
  </si>
  <si>
    <t>美聯會</t>
    <phoneticPr fontId="2" type="noConversion"/>
  </si>
  <si>
    <t>102.12.03</t>
  </si>
  <si>
    <t>102.12.03</t>
    <phoneticPr fontId="2" type="noConversion"/>
  </si>
  <si>
    <t>承上頁</t>
    <phoneticPr fontId="3" type="noConversion"/>
  </si>
  <si>
    <t>102.12.10</t>
    <phoneticPr fontId="2" type="noConversion"/>
  </si>
  <si>
    <t>102.12.10</t>
    <phoneticPr fontId="2" type="noConversion"/>
  </si>
  <si>
    <t>收入金額</t>
    <phoneticPr fontId="2" type="noConversion"/>
  </si>
  <si>
    <t>支出金額</t>
    <phoneticPr fontId="2" type="noConversion"/>
  </si>
  <si>
    <t>家長會</t>
    <phoneticPr fontId="2" type="noConversion"/>
  </si>
  <si>
    <t>102.12.25</t>
    <phoneticPr fontId="2" type="noConversion"/>
  </si>
  <si>
    <t>103.1.10</t>
  </si>
  <si>
    <t>103.1.10</t>
    <phoneticPr fontId="2" type="noConversion"/>
  </si>
  <si>
    <t>美術班家長捐款(503)</t>
    <phoneticPr fontId="2" type="noConversion"/>
  </si>
  <si>
    <t>美術班家長捐款(603)</t>
    <phoneticPr fontId="2" type="noConversion"/>
  </si>
  <si>
    <t>美術班家長捐款(403)</t>
    <phoneticPr fontId="2" type="noConversion"/>
  </si>
  <si>
    <t>102.12.18</t>
    <phoneticPr fontId="2" type="noConversion"/>
  </si>
  <si>
    <t>102.12.23</t>
    <phoneticPr fontId="2" type="noConversion"/>
  </si>
  <si>
    <t>存摺息轉入</t>
    <phoneticPr fontId="2" type="noConversion"/>
  </si>
  <si>
    <t>102.12.25</t>
    <phoneticPr fontId="2" type="noConversion"/>
  </si>
  <si>
    <t>美術班-校本課程材料</t>
    <phoneticPr fontId="2" type="noConversion"/>
  </si>
  <si>
    <t>美術班-印表機碳粉</t>
    <phoneticPr fontId="2" type="noConversion"/>
  </si>
  <si>
    <t>家長會結餘</t>
    <phoneticPr fontId="3" type="noConversion"/>
  </si>
  <si>
    <t>103.02.14</t>
    <phoneticPr fontId="2" type="noConversion"/>
  </si>
  <si>
    <t>103.02.25</t>
    <phoneticPr fontId="2" type="noConversion"/>
  </si>
  <si>
    <t>美術班-書法老師鐘點費</t>
    <phoneticPr fontId="2" type="noConversion"/>
  </si>
  <si>
    <t>美術班-美術競賽獎勵金</t>
    <phoneticPr fontId="2" type="noConversion"/>
  </si>
  <si>
    <t>103.03.24</t>
    <phoneticPr fontId="2" type="noConversion"/>
  </si>
  <si>
    <t>特教專款(吳明通捐)</t>
    <phoneticPr fontId="2" type="noConversion"/>
  </si>
  <si>
    <t xml:space="preserve">花蓮縣花蓮市中原國民小學102學年度第二學期家長會費收支明細表                                                           </t>
    <phoneticPr fontId="3" type="noConversion"/>
  </si>
  <si>
    <t>承102學年第一學期結餘</t>
    <phoneticPr fontId="3" type="noConversion"/>
  </si>
  <si>
    <t>103.03.11</t>
    <phoneticPr fontId="2" type="noConversion"/>
  </si>
  <si>
    <t>家長會代收代辦</t>
    <phoneticPr fontId="2" type="noConversion"/>
  </si>
  <si>
    <t>家長會捐贈</t>
    <phoneticPr fontId="2" type="noConversion"/>
  </si>
  <si>
    <t>103.03.17</t>
    <phoneticPr fontId="2" type="noConversion"/>
  </si>
  <si>
    <t>饒國銓副會捐贈</t>
    <phoneticPr fontId="2" type="noConversion"/>
  </si>
  <si>
    <t>邱金姝副會捐贈</t>
    <phoneticPr fontId="2" type="noConversion"/>
  </si>
  <si>
    <r>
      <t>運動會義工便當</t>
    </r>
    <r>
      <rPr>
        <b/>
        <sz val="12"/>
        <rFont val="微軟正黑體"/>
        <family val="2"/>
        <charset val="136"/>
      </rPr>
      <t>(B-3)</t>
    </r>
    <phoneticPr fontId="2" type="noConversion"/>
  </si>
  <si>
    <r>
      <t>值夜津貼(9-11月)</t>
    </r>
    <r>
      <rPr>
        <b/>
        <sz val="12"/>
        <rFont val="微軟正黑體"/>
        <family val="2"/>
        <charset val="136"/>
      </rPr>
      <t>(D-1)</t>
    </r>
    <phoneticPr fontId="2" type="noConversion"/>
  </si>
  <si>
    <r>
      <t>運動會運動服</t>
    </r>
    <r>
      <rPr>
        <b/>
        <sz val="12"/>
        <rFont val="微軟正黑體"/>
        <family val="2"/>
        <charset val="136"/>
      </rPr>
      <t>(B-4)</t>
    </r>
    <phoneticPr fontId="2" type="noConversion"/>
  </si>
  <si>
    <r>
      <t>地板防水隔熱漆</t>
    </r>
    <r>
      <rPr>
        <b/>
        <sz val="12"/>
        <rFont val="微軟正黑體"/>
        <family val="2"/>
        <charset val="136"/>
      </rPr>
      <t>(C-1)</t>
    </r>
    <phoneticPr fontId="2" type="noConversion"/>
  </si>
  <si>
    <r>
      <t>值夜津貼(12-1月)</t>
    </r>
    <r>
      <rPr>
        <b/>
        <sz val="12"/>
        <rFont val="微軟正黑體"/>
        <family val="2"/>
        <charset val="136"/>
      </rPr>
      <t>(D-1)</t>
    </r>
    <phoneticPr fontId="2" type="noConversion"/>
  </si>
  <si>
    <r>
      <t>閱讀下午茶</t>
    </r>
    <r>
      <rPr>
        <b/>
        <sz val="12"/>
        <rFont val="微軟正黑體"/>
        <family val="2"/>
        <charset val="136"/>
      </rPr>
      <t>(A-3)</t>
    </r>
    <phoneticPr fontId="2" type="noConversion"/>
  </si>
  <si>
    <r>
      <t>期末志工禮券</t>
    </r>
    <r>
      <rPr>
        <b/>
        <sz val="12"/>
        <rFont val="微軟正黑體"/>
        <family val="2"/>
        <charset val="136"/>
      </rPr>
      <t>(B-2)</t>
    </r>
    <phoneticPr fontId="2" type="noConversion"/>
  </si>
  <si>
    <r>
      <t>102上學生校外獎勵金</t>
    </r>
    <r>
      <rPr>
        <b/>
        <sz val="12"/>
        <rFont val="微軟正黑體"/>
        <family val="2"/>
        <charset val="136"/>
      </rPr>
      <t>(B-1)</t>
    </r>
    <phoneticPr fontId="2" type="noConversion"/>
  </si>
  <si>
    <r>
      <t>期末中原優質獎</t>
    </r>
    <r>
      <rPr>
        <b/>
        <sz val="12"/>
        <rFont val="微軟正黑體"/>
        <family val="2"/>
        <charset val="136"/>
      </rPr>
      <t>(A-1)</t>
    </r>
    <phoneticPr fontId="2" type="noConversion"/>
  </si>
  <si>
    <r>
      <t>102上學期閱讀記錄冊</t>
    </r>
    <r>
      <rPr>
        <b/>
        <sz val="10"/>
        <rFont val="微軟正黑體"/>
        <family val="2"/>
        <charset val="136"/>
      </rPr>
      <t>(A-2)</t>
    </r>
    <phoneticPr fontId="2" type="noConversion"/>
  </si>
  <si>
    <r>
      <t>四樓磁磚重整</t>
    </r>
    <r>
      <rPr>
        <b/>
        <sz val="12"/>
        <rFont val="微軟正黑體"/>
        <family val="2"/>
        <charset val="136"/>
      </rPr>
      <t>(C-1)</t>
    </r>
    <phoneticPr fontId="2" type="noConversion"/>
  </si>
  <si>
    <r>
      <t>頂樓加裝排水系統</t>
    </r>
    <r>
      <rPr>
        <b/>
        <sz val="12"/>
        <rFont val="微軟正黑體"/>
        <family val="2"/>
        <charset val="136"/>
      </rPr>
      <t>(C-1)</t>
    </r>
    <phoneticPr fontId="2" type="noConversion"/>
  </si>
  <si>
    <r>
      <t>運動會感謝狀</t>
    </r>
    <r>
      <rPr>
        <b/>
        <sz val="12"/>
        <rFont val="微軟正黑體"/>
        <family val="2"/>
        <charset val="136"/>
      </rPr>
      <t>(B-3)</t>
    </r>
    <phoneticPr fontId="2" type="noConversion"/>
  </si>
  <si>
    <r>
      <t>運動會請柬</t>
    </r>
    <r>
      <rPr>
        <b/>
        <sz val="12"/>
        <rFont val="微軟正黑體"/>
        <family val="2"/>
        <charset val="136"/>
      </rPr>
      <t>(B-3)</t>
    </r>
    <phoneticPr fontId="2" type="noConversion"/>
  </si>
  <si>
    <r>
      <t>運動會獎品</t>
    </r>
    <r>
      <rPr>
        <b/>
        <sz val="12"/>
        <rFont val="微軟正黑體"/>
        <family val="2"/>
        <charset val="136"/>
      </rPr>
      <t>(B-3)</t>
    </r>
    <phoneticPr fontId="2" type="noConversion"/>
  </si>
  <si>
    <r>
      <t>102上學期校刊</t>
    </r>
    <r>
      <rPr>
        <b/>
        <sz val="12"/>
        <rFont val="微軟正黑體"/>
        <family val="2"/>
        <charset val="136"/>
      </rPr>
      <t>(A-4)</t>
    </r>
    <phoneticPr fontId="2" type="noConversion"/>
  </si>
  <si>
    <r>
      <t>水質檢測</t>
    </r>
    <r>
      <rPr>
        <b/>
        <sz val="12"/>
        <rFont val="微軟正黑體"/>
        <family val="2"/>
        <charset val="136"/>
      </rPr>
      <t>(D-3)</t>
    </r>
    <phoneticPr fontId="2" type="noConversion"/>
  </si>
  <si>
    <r>
      <t>致喪花藍(吳明通夫人)</t>
    </r>
    <r>
      <rPr>
        <b/>
        <sz val="10"/>
        <rFont val="微軟正黑體"/>
        <family val="2"/>
        <charset val="136"/>
      </rPr>
      <t>(D-3)</t>
    </r>
    <phoneticPr fontId="2" type="noConversion"/>
  </si>
  <si>
    <r>
      <t>401班親會</t>
    </r>
    <r>
      <rPr>
        <b/>
        <sz val="12"/>
        <rFont val="微軟正黑體"/>
        <family val="2"/>
        <charset val="136"/>
      </rPr>
      <t>(D-3)</t>
    </r>
    <phoneticPr fontId="2" type="noConversion"/>
  </si>
  <si>
    <r>
      <t>水質檢驗</t>
    </r>
    <r>
      <rPr>
        <b/>
        <sz val="12"/>
        <rFont val="微軟正黑體"/>
        <family val="2"/>
        <charset val="136"/>
      </rPr>
      <t>(D-3)</t>
    </r>
    <phoneticPr fontId="2" type="noConversion"/>
  </si>
  <si>
    <r>
      <t>第九屆家委當選證書</t>
    </r>
    <r>
      <rPr>
        <b/>
        <sz val="11"/>
        <rFont val="微軟正黑體"/>
        <family val="2"/>
        <charset val="136"/>
      </rPr>
      <t>(D-3)</t>
    </r>
    <phoneticPr fontId="2" type="noConversion"/>
  </si>
  <si>
    <t>美聯會</t>
    <phoneticPr fontId="2" type="noConversion"/>
  </si>
  <si>
    <t>美聯會結餘</t>
    <phoneticPr fontId="3" type="noConversion"/>
  </si>
  <si>
    <t>收入金額</t>
    <phoneticPr fontId="3" type="noConversion"/>
  </si>
  <si>
    <r>
      <t>美聯會轉入</t>
    </r>
    <r>
      <rPr>
        <sz val="11"/>
        <rFont val="微軟正黑體"/>
        <family val="2"/>
        <charset val="136"/>
      </rPr>
      <t>(103.12.05)</t>
    </r>
    <phoneticPr fontId="2" type="noConversion"/>
  </si>
  <si>
    <t>美聯會結餘</t>
    <phoneticPr fontId="3" type="noConversion"/>
  </si>
  <si>
    <r>
      <t xml:space="preserve">               </t>
    </r>
    <r>
      <rPr>
        <b/>
        <sz val="11"/>
        <rFont val="微軟正黑體"/>
        <family val="2"/>
        <charset val="136"/>
      </rPr>
      <t>附件一 (1/4)</t>
    </r>
    <phoneticPr fontId="2" type="noConversion"/>
  </si>
  <si>
    <r>
      <t xml:space="preserve">               </t>
    </r>
    <r>
      <rPr>
        <b/>
        <sz val="11"/>
        <rFont val="微軟正黑體"/>
        <family val="2"/>
        <charset val="136"/>
      </rPr>
      <t>附件一 (2/4)</t>
    </r>
    <phoneticPr fontId="2" type="noConversion"/>
  </si>
  <si>
    <t>項次</t>
    <phoneticPr fontId="3" type="noConversion"/>
  </si>
  <si>
    <t>小　　　計</t>
    <phoneticPr fontId="3" type="noConversion"/>
  </si>
  <si>
    <t>項次</t>
    <phoneticPr fontId="2" type="noConversion"/>
  </si>
  <si>
    <t xml:space="preserve">                                        財會</t>
    <phoneticPr fontId="2" type="noConversion"/>
  </si>
  <si>
    <t>103.04.02</t>
    <phoneticPr fontId="2" type="noConversion"/>
  </si>
  <si>
    <t>郭金助委員捐</t>
    <phoneticPr fontId="2" type="noConversion"/>
  </si>
  <si>
    <t>103.04.14</t>
    <phoneticPr fontId="2" type="noConversion"/>
  </si>
  <si>
    <t>葉義璽委員捐</t>
    <phoneticPr fontId="2" type="noConversion"/>
  </si>
  <si>
    <t>美術班家長捐款(303)</t>
    <phoneticPr fontId="2" type="noConversion"/>
  </si>
  <si>
    <t>美術班家長捐款(403)</t>
    <phoneticPr fontId="2" type="noConversion"/>
  </si>
  <si>
    <t>美術班家長捐款(603)</t>
    <phoneticPr fontId="2" type="noConversion"/>
  </si>
  <si>
    <r>
      <t>值夜津貼(2月)</t>
    </r>
    <r>
      <rPr>
        <b/>
        <sz val="12"/>
        <rFont val="微軟正黑體"/>
        <family val="2"/>
        <charset val="136"/>
      </rPr>
      <t>(D-1)</t>
    </r>
    <phoneticPr fontId="2" type="noConversion"/>
  </si>
  <si>
    <t>103.04.15</t>
    <phoneticPr fontId="2" type="noConversion"/>
  </si>
  <si>
    <t>林有志會長捐</t>
    <phoneticPr fontId="2" type="noConversion"/>
  </si>
  <si>
    <t>103.04.18</t>
    <phoneticPr fontId="2" type="noConversion"/>
  </si>
  <si>
    <t>林怍鼎委員捐</t>
    <phoneticPr fontId="2" type="noConversion"/>
  </si>
  <si>
    <t>美術班家長捐款(503)</t>
    <phoneticPr fontId="2" type="noConversion"/>
  </si>
  <si>
    <t>103.04.29</t>
    <phoneticPr fontId="2" type="noConversion"/>
  </si>
  <si>
    <t>陳一郎委員捐</t>
    <phoneticPr fontId="2" type="noConversion"/>
  </si>
  <si>
    <t>張東榮委員捐</t>
    <phoneticPr fontId="2" type="noConversion"/>
  </si>
  <si>
    <t>鄭竹雅委員捐</t>
    <phoneticPr fontId="2" type="noConversion"/>
  </si>
  <si>
    <t>詹瓊霖委員捐</t>
    <phoneticPr fontId="2" type="noConversion"/>
  </si>
  <si>
    <t>103.05.02</t>
    <phoneticPr fontId="2" type="noConversion"/>
  </si>
  <si>
    <t>陳貴文委員捐</t>
    <phoneticPr fontId="2" type="noConversion"/>
  </si>
  <si>
    <t>103.05.06</t>
    <phoneticPr fontId="2" type="noConversion"/>
  </si>
  <si>
    <t>103.05.27</t>
    <phoneticPr fontId="2" type="noConversion"/>
  </si>
  <si>
    <t>林品豪委員捐</t>
    <phoneticPr fontId="2" type="noConversion"/>
  </si>
  <si>
    <t>盧怡文委員捐</t>
    <phoneticPr fontId="2" type="noConversion"/>
  </si>
  <si>
    <t>103.06.13</t>
  </si>
  <si>
    <t>103.06.13</t>
    <phoneticPr fontId="2" type="noConversion"/>
  </si>
  <si>
    <t>陶板上牆施工</t>
    <phoneticPr fontId="2" type="noConversion"/>
  </si>
  <si>
    <t>外聘書法教師鐘點費</t>
    <phoneticPr fontId="2" type="noConversion"/>
  </si>
  <si>
    <t>補充彩雷碳粉</t>
    <phoneticPr fontId="2" type="noConversion"/>
  </si>
  <si>
    <t>佈展誤餐費</t>
    <phoneticPr fontId="2" type="noConversion"/>
  </si>
  <si>
    <t>美術班雜誌訂閱</t>
    <phoneticPr fontId="2" type="noConversion"/>
  </si>
  <si>
    <t>美展茶會飲料</t>
    <phoneticPr fontId="2" type="noConversion"/>
  </si>
  <si>
    <t>美展茶會餐點</t>
    <phoneticPr fontId="2" type="noConversion"/>
  </si>
  <si>
    <t>103.06.13</t>
    <phoneticPr fontId="2" type="noConversion"/>
  </si>
  <si>
    <t>103.06.23</t>
    <phoneticPr fontId="2" type="noConversion"/>
  </si>
  <si>
    <t>存摺息轉入</t>
    <phoneticPr fontId="2" type="noConversion"/>
  </si>
  <si>
    <t>103.06.30</t>
    <phoneticPr fontId="2" type="noConversion"/>
  </si>
  <si>
    <t>周志紘委員捐</t>
    <phoneticPr fontId="2" type="noConversion"/>
  </si>
  <si>
    <t>103.07.10</t>
    <phoneticPr fontId="2" type="noConversion"/>
  </si>
  <si>
    <t>美術班-畢業畫冊補助</t>
    <phoneticPr fontId="2" type="noConversion"/>
  </si>
  <si>
    <t>103.08.27</t>
    <phoneticPr fontId="2" type="noConversion"/>
  </si>
  <si>
    <r>
      <t>值夜津貼(3月)</t>
    </r>
    <r>
      <rPr>
        <b/>
        <sz val="12"/>
        <rFont val="微軟正黑體"/>
        <family val="2"/>
        <charset val="136"/>
      </rPr>
      <t>(D-1)</t>
    </r>
    <phoneticPr fontId="2" type="noConversion"/>
  </si>
  <si>
    <t>值夜津貼(4月)(D-1)</t>
    <phoneticPr fontId="2" type="noConversion"/>
  </si>
  <si>
    <r>
      <t>值夜津貼(5月)</t>
    </r>
    <r>
      <rPr>
        <b/>
        <sz val="12"/>
        <rFont val="微軟正黑體"/>
        <family val="2"/>
        <charset val="136"/>
      </rPr>
      <t>(D-1)</t>
    </r>
    <phoneticPr fontId="2" type="noConversion"/>
  </si>
  <si>
    <r>
      <t>值夜津貼(6月)</t>
    </r>
    <r>
      <rPr>
        <b/>
        <sz val="12"/>
        <rFont val="微軟正黑體"/>
        <family val="2"/>
        <charset val="136"/>
      </rPr>
      <t>(D-1)</t>
    </r>
    <phoneticPr fontId="2" type="noConversion"/>
  </si>
  <si>
    <r>
      <t>第二學期校外獎勵金</t>
    </r>
    <r>
      <rPr>
        <b/>
        <sz val="12"/>
        <rFont val="微軟正黑體"/>
        <family val="2"/>
        <charset val="136"/>
      </rPr>
      <t>(B-1)</t>
    </r>
    <phoneticPr fontId="2" type="noConversion"/>
  </si>
  <si>
    <r>
      <t>第二學期志工禮券</t>
    </r>
    <r>
      <rPr>
        <b/>
        <sz val="12"/>
        <rFont val="微軟正黑體"/>
        <family val="2"/>
        <charset val="136"/>
      </rPr>
      <t>(B-4)</t>
    </r>
    <phoneticPr fontId="2" type="noConversion"/>
  </si>
  <si>
    <r>
      <t>第二學期校刊</t>
    </r>
    <r>
      <rPr>
        <b/>
        <sz val="12"/>
        <rFont val="微軟正黑體"/>
        <family val="2"/>
        <charset val="136"/>
      </rPr>
      <t>(A-4)</t>
    </r>
    <phoneticPr fontId="2" type="noConversion"/>
  </si>
  <si>
    <r>
      <t>水質檢測</t>
    </r>
    <r>
      <rPr>
        <b/>
        <sz val="12"/>
        <rFont val="微軟正黑體"/>
        <family val="2"/>
        <charset val="136"/>
      </rPr>
      <t>(C-2)</t>
    </r>
    <phoneticPr fontId="2" type="noConversion"/>
  </si>
  <si>
    <r>
      <t>七月值夜津貼</t>
    </r>
    <r>
      <rPr>
        <b/>
        <sz val="12"/>
        <rFont val="微軟正黑體"/>
        <family val="2"/>
        <charset val="136"/>
      </rPr>
      <t>(D-1)</t>
    </r>
    <phoneticPr fontId="2" type="noConversion"/>
  </si>
  <si>
    <r>
      <t>八月值夜津貼</t>
    </r>
    <r>
      <rPr>
        <b/>
        <sz val="12"/>
        <rFont val="微軟正黑體"/>
        <family val="2"/>
        <charset val="136"/>
      </rPr>
      <t>(D-1)</t>
    </r>
    <phoneticPr fontId="2" type="noConversion"/>
  </si>
  <si>
    <r>
      <t>102學年度畢冊</t>
    </r>
    <r>
      <rPr>
        <b/>
        <sz val="12"/>
        <rFont val="微軟正黑體"/>
        <family val="2"/>
        <charset val="136"/>
      </rPr>
      <t>(B-5)</t>
    </r>
    <phoneticPr fontId="2" type="noConversion"/>
  </si>
  <si>
    <r>
      <t>期末優質獎禮品</t>
    </r>
    <r>
      <rPr>
        <b/>
        <sz val="12"/>
        <rFont val="微軟正黑體"/>
        <family val="2"/>
        <charset val="136"/>
      </rPr>
      <t>(A-1)</t>
    </r>
    <phoneticPr fontId="2" type="noConversion"/>
  </si>
  <si>
    <r>
      <t>畢典獎項禮品</t>
    </r>
    <r>
      <rPr>
        <b/>
        <sz val="12"/>
        <rFont val="微軟正黑體"/>
        <family val="2"/>
        <charset val="136"/>
      </rPr>
      <t>(B-3)</t>
    </r>
    <phoneticPr fontId="2" type="noConversion"/>
  </si>
  <si>
    <t>幹事</t>
    <phoneticPr fontId="2" type="noConversion"/>
  </si>
  <si>
    <t>財會</t>
    <phoneticPr fontId="2" type="noConversion"/>
  </si>
  <si>
    <t>會長</t>
    <phoneticPr fontId="2" type="noConversion"/>
  </si>
  <si>
    <t>小　　　計</t>
    <phoneticPr fontId="3" type="noConversion"/>
  </si>
  <si>
    <t>累　   計   　結   　餘</t>
    <phoneticPr fontId="3" type="noConversion"/>
  </si>
  <si>
    <t>接下頁</t>
    <phoneticPr fontId="2" type="noConversion"/>
  </si>
  <si>
    <t>本　期　合　計</t>
    <phoneticPr fontId="3" type="noConversion"/>
  </si>
  <si>
    <r>
      <t>102學年度模範生綵帶</t>
    </r>
    <r>
      <rPr>
        <b/>
        <sz val="12"/>
        <rFont val="微軟正黑體"/>
        <family val="2"/>
        <charset val="136"/>
      </rPr>
      <t>(B-2)</t>
    </r>
    <phoneticPr fontId="2" type="noConversion"/>
  </si>
  <si>
    <t>累計結餘</t>
    <phoneticPr fontId="3" type="noConversion"/>
  </si>
  <si>
    <t>累計結餘</t>
    <phoneticPr fontId="3" type="noConversion"/>
  </si>
  <si>
    <t xml:space="preserve">花蓮縣花蓮市中原國民小學103學年度第一學期家長會費收支明細表                                                           </t>
    <phoneticPr fontId="3" type="noConversion"/>
  </si>
  <si>
    <t>103.10.07</t>
    <phoneticPr fontId="2" type="noConversion"/>
  </si>
  <si>
    <t>家長代收代辦</t>
    <phoneticPr fontId="2" type="noConversion"/>
  </si>
  <si>
    <t>美術班家長捐款(303)</t>
    <phoneticPr fontId="2" type="noConversion"/>
  </si>
  <si>
    <t>103.10.22</t>
    <phoneticPr fontId="2" type="noConversion"/>
  </si>
  <si>
    <t>楊惠如委員捐贈</t>
    <phoneticPr fontId="2" type="noConversion"/>
  </si>
  <si>
    <t>沈芬香委員捐贈</t>
    <phoneticPr fontId="2" type="noConversion"/>
  </si>
  <si>
    <t>郭弘儀委員捐贈</t>
    <phoneticPr fontId="2" type="noConversion"/>
  </si>
  <si>
    <t>李忠昇委員捐贈</t>
    <phoneticPr fontId="2" type="noConversion"/>
  </si>
  <si>
    <t>103.11.03</t>
    <phoneticPr fontId="2" type="noConversion"/>
  </si>
  <si>
    <t>特教專款支出(特教生出殯紀念物)</t>
    <phoneticPr fontId="2" type="noConversion"/>
  </si>
  <si>
    <t>值日夜津貼(九、十月)</t>
    <phoneticPr fontId="2" type="noConversion"/>
  </si>
  <si>
    <t>水質檢測</t>
    <phoneticPr fontId="2" type="noConversion"/>
  </si>
  <si>
    <t>103.10.22</t>
    <phoneticPr fontId="2" type="noConversion"/>
  </si>
  <si>
    <t>103.11.04</t>
    <phoneticPr fontId="2" type="noConversion"/>
  </si>
  <si>
    <t>校慶專款收入</t>
    <phoneticPr fontId="2" type="noConversion"/>
  </si>
  <si>
    <t>103.11.20</t>
    <phoneticPr fontId="2" type="noConversion"/>
  </si>
  <si>
    <t>林有志會長捐贈</t>
    <phoneticPr fontId="2" type="noConversion"/>
  </si>
  <si>
    <t>饒國銓副會捐贈</t>
    <phoneticPr fontId="2" type="noConversion"/>
  </si>
  <si>
    <t>校慶-工作人員午餐</t>
    <phoneticPr fontId="2" type="noConversion"/>
  </si>
  <si>
    <t>校慶-學生獎品</t>
    <phoneticPr fontId="2" type="noConversion"/>
  </si>
  <si>
    <t>103.12.09</t>
    <phoneticPr fontId="2" type="noConversion"/>
  </si>
  <si>
    <t>值日夜津貼(十一月)</t>
    <phoneticPr fontId="2" type="noConversion"/>
  </si>
  <si>
    <t>第十屆家委證書</t>
    <phoneticPr fontId="2" type="noConversion"/>
  </si>
  <si>
    <t>閱讀下午茶</t>
    <phoneticPr fontId="2" type="noConversion"/>
  </si>
  <si>
    <t>本     頁     小     計</t>
    <phoneticPr fontId="3" type="noConversion"/>
  </si>
  <si>
    <t>103.12.09</t>
    <phoneticPr fontId="2" type="noConversion"/>
  </si>
  <si>
    <t>校慶專款收入</t>
    <phoneticPr fontId="2" type="noConversion"/>
  </si>
  <si>
    <t>林怍鼎委員捐</t>
    <phoneticPr fontId="2" type="noConversion"/>
  </si>
  <si>
    <t>103.12.10</t>
    <phoneticPr fontId="2" type="noConversion"/>
  </si>
  <si>
    <t>校慶專款收入</t>
    <phoneticPr fontId="2" type="noConversion"/>
  </si>
  <si>
    <t>103.12.19</t>
    <phoneticPr fontId="2" type="noConversion"/>
  </si>
  <si>
    <t>陳一郎委員捐</t>
    <phoneticPr fontId="2" type="noConversion"/>
  </si>
  <si>
    <t>美術班-小典藏雜誌</t>
    <phoneticPr fontId="2" type="noConversion"/>
  </si>
  <si>
    <t>103.12.22</t>
    <phoneticPr fontId="2" type="noConversion"/>
  </si>
  <si>
    <t>存摺息轉入</t>
    <phoneticPr fontId="2" type="noConversion"/>
  </si>
  <si>
    <t>103.12.24</t>
    <phoneticPr fontId="2" type="noConversion"/>
  </si>
  <si>
    <t>莊凱嫈委員捐</t>
    <phoneticPr fontId="2" type="noConversion"/>
  </si>
  <si>
    <t>張菁栓委員捐</t>
    <phoneticPr fontId="2" type="noConversion"/>
  </si>
  <si>
    <t>104.01.05</t>
    <phoneticPr fontId="2" type="noConversion"/>
  </si>
  <si>
    <t>校慶專款收入</t>
    <phoneticPr fontId="2" type="noConversion"/>
  </si>
  <si>
    <r>
      <t>校慶-學生紀念品</t>
    </r>
    <r>
      <rPr>
        <sz val="10"/>
        <rFont val="微軟正黑體"/>
        <family val="2"/>
        <charset val="136"/>
      </rPr>
      <t>(鑰匙圈)</t>
    </r>
    <phoneticPr fontId="2" type="noConversion"/>
  </si>
  <si>
    <t>104.01.26</t>
  </si>
  <si>
    <t>104.01.26</t>
    <phoneticPr fontId="2" type="noConversion"/>
  </si>
  <si>
    <t>蔡佳均委員捐</t>
    <phoneticPr fontId="2" type="noConversion"/>
  </si>
  <si>
    <t>書法外聘講師鐘點費</t>
    <phoneticPr fontId="2" type="noConversion"/>
  </si>
  <si>
    <t>期末優質獎</t>
    <phoneticPr fontId="2" type="noConversion"/>
  </si>
  <si>
    <t>閱讀下午茶</t>
    <phoneticPr fontId="2" type="noConversion"/>
  </si>
  <si>
    <t>校慶專款支出</t>
    <phoneticPr fontId="2" type="noConversion"/>
  </si>
  <si>
    <t>104.01.27</t>
    <phoneticPr fontId="2" type="noConversion"/>
  </si>
  <si>
    <t>曾沛淇委員捐</t>
    <phoneticPr fontId="2" type="noConversion"/>
  </si>
  <si>
    <t>家長代收代辦</t>
    <phoneticPr fontId="2" type="noConversion"/>
  </si>
  <si>
    <t>校外競賽獎勵金</t>
    <phoneticPr fontId="2" type="noConversion"/>
  </si>
  <si>
    <t>104.02.11</t>
    <phoneticPr fontId="2" type="noConversion"/>
  </si>
  <si>
    <t>104.02.11</t>
    <phoneticPr fontId="2" type="noConversion"/>
  </si>
  <si>
    <t>校園環境整理(抽水肥)</t>
    <phoneticPr fontId="2" type="noConversion"/>
  </si>
  <si>
    <t>第八期校刊</t>
    <phoneticPr fontId="2" type="noConversion"/>
  </si>
  <si>
    <t>校園環境整理(油漆)</t>
    <phoneticPr fontId="2" type="noConversion"/>
  </si>
  <si>
    <t>美化校園環境(種花)</t>
    <phoneticPr fontId="2" type="noConversion"/>
  </si>
  <si>
    <t>值日津貼(12.1月)</t>
    <phoneticPr fontId="2" type="noConversion"/>
  </si>
  <si>
    <t>104.03.12</t>
    <phoneticPr fontId="2" type="noConversion"/>
  </si>
  <si>
    <t>陳威孝委員捐</t>
    <phoneticPr fontId="2" type="noConversion"/>
  </si>
  <si>
    <t>值日津貼(104/2)</t>
    <phoneticPr fontId="2" type="noConversion"/>
  </si>
  <si>
    <t>本　期　合　計</t>
    <phoneticPr fontId="3" type="noConversion"/>
  </si>
  <si>
    <t>本　期　總　計</t>
    <phoneticPr fontId="3" type="noConversion"/>
  </si>
  <si>
    <t>支出金額</t>
    <phoneticPr fontId="3" type="noConversion"/>
  </si>
  <si>
    <t>備　　註</t>
    <phoneticPr fontId="3" type="noConversion"/>
  </si>
  <si>
    <t xml:space="preserve">上期結餘 </t>
    <phoneticPr fontId="2" type="noConversion"/>
  </si>
  <si>
    <t>其他</t>
    <phoneticPr fontId="2" type="noConversion"/>
  </si>
  <si>
    <t>總務處</t>
    <phoneticPr fontId="2" type="noConversion"/>
  </si>
  <si>
    <t>學務處</t>
    <phoneticPr fontId="2" type="noConversion"/>
  </si>
  <si>
    <t>教務處</t>
    <phoneticPr fontId="2" type="noConversion"/>
  </si>
  <si>
    <t>教務處</t>
    <phoneticPr fontId="2" type="noConversion"/>
  </si>
  <si>
    <t>校外美術競賽獎勵金</t>
    <phoneticPr fontId="2" type="noConversion"/>
  </si>
  <si>
    <t>總務處</t>
    <phoneticPr fontId="2" type="noConversion"/>
  </si>
  <si>
    <t xml:space="preserve">花蓮縣花蓮市中原國民小學103學年度第二學期家長會費收支明細表                                                           </t>
    <phoneticPr fontId="3" type="noConversion"/>
  </si>
  <si>
    <t>104.03.27</t>
    <phoneticPr fontId="2" type="noConversion"/>
  </si>
  <si>
    <t>家長會代收代辦</t>
    <phoneticPr fontId="2" type="noConversion"/>
  </si>
  <si>
    <t>家長捐贈</t>
    <phoneticPr fontId="2" type="noConversion"/>
  </si>
  <si>
    <t>兒童節專款(沈芬香委員捐)</t>
    <phoneticPr fontId="2" type="noConversion"/>
  </si>
  <si>
    <t>沈芬香委員捐</t>
  </si>
  <si>
    <t>104.03.27</t>
    <phoneticPr fontId="2" type="noConversion"/>
  </si>
  <si>
    <t>兒童節專款(饒國銓委員捐)</t>
    <phoneticPr fontId="2" type="noConversion"/>
  </si>
  <si>
    <t>饒國銓委員捐</t>
    <phoneticPr fontId="2" type="noConversion"/>
  </si>
  <si>
    <t>104.03.31</t>
    <phoneticPr fontId="2" type="noConversion"/>
  </si>
  <si>
    <t>兒童節專款(林怍鼎委員捐)</t>
    <phoneticPr fontId="2" type="noConversion"/>
  </si>
  <si>
    <t>林怍鼎委員捐</t>
    <phoneticPr fontId="2" type="noConversion"/>
  </si>
  <si>
    <t>值日津貼(104.03)</t>
    <phoneticPr fontId="2" type="noConversion"/>
  </si>
  <si>
    <t>104.04.02</t>
    <phoneticPr fontId="2" type="noConversion"/>
  </si>
  <si>
    <t>家長會代收代辦</t>
    <phoneticPr fontId="2" type="noConversion"/>
  </si>
  <si>
    <t>家長捐贈</t>
    <phoneticPr fontId="2" type="noConversion"/>
  </si>
  <si>
    <t>104.04.10</t>
    <phoneticPr fontId="2" type="noConversion"/>
  </si>
  <si>
    <t>兒童節專款(林有志會長捐)</t>
    <phoneticPr fontId="2" type="noConversion"/>
  </si>
  <si>
    <t>林有志會長捐</t>
    <phoneticPr fontId="2" type="noConversion"/>
  </si>
  <si>
    <t>104.04.13</t>
    <phoneticPr fontId="2" type="noConversion"/>
  </si>
  <si>
    <t>兒童節禮物(乖乖、巧克力)</t>
    <phoneticPr fontId="2" type="noConversion"/>
  </si>
  <si>
    <t>兒童節禮物(飛盤、文具)</t>
    <phoneticPr fontId="2" type="noConversion"/>
  </si>
  <si>
    <t xml:space="preserve">104.04.30 </t>
    <phoneticPr fontId="2" type="noConversion"/>
  </si>
  <si>
    <t>104.04.30</t>
  </si>
  <si>
    <t>104.04.30</t>
    <phoneticPr fontId="2" type="noConversion"/>
  </si>
  <si>
    <t>張菁栓委員捐</t>
    <phoneticPr fontId="2" type="noConversion"/>
  </si>
  <si>
    <t>家長會代收代辦</t>
    <phoneticPr fontId="2" type="noConversion"/>
  </si>
  <si>
    <t>閱讀下午茶</t>
    <phoneticPr fontId="2" type="noConversion"/>
  </si>
  <si>
    <t>104.05.04</t>
    <phoneticPr fontId="2" type="noConversion"/>
  </si>
  <si>
    <t>東門水管檢修</t>
    <phoneticPr fontId="2" type="noConversion"/>
  </si>
  <si>
    <t>校園環境整理(抽水肥)</t>
    <phoneticPr fontId="2" type="noConversion"/>
  </si>
  <si>
    <t>104.05.22</t>
    <phoneticPr fontId="2" type="noConversion"/>
  </si>
  <si>
    <t>委員家屬出殯花籃</t>
    <phoneticPr fontId="2" type="noConversion"/>
  </si>
  <si>
    <t>美聯會家長樂捐</t>
    <phoneticPr fontId="2" type="noConversion"/>
  </si>
  <si>
    <t>美術班教學參考用書</t>
    <phoneticPr fontId="2" type="noConversion"/>
  </si>
  <si>
    <t>美術班畢業聯展誤餐費</t>
    <phoneticPr fontId="2" type="noConversion"/>
  </si>
  <si>
    <t>美術班畢業班謝師宴</t>
    <phoneticPr fontId="2" type="noConversion"/>
  </si>
  <si>
    <t>104.06.04</t>
  </si>
  <si>
    <t>104.06.04</t>
    <phoneticPr fontId="2" type="noConversion"/>
  </si>
  <si>
    <t>李忠昇委員捐贈</t>
    <phoneticPr fontId="2" type="noConversion"/>
  </si>
  <si>
    <t>中原美展開幕茶水、叉盤</t>
    <phoneticPr fontId="2" type="noConversion"/>
  </si>
  <si>
    <t>中原美展餐點</t>
    <phoneticPr fontId="2" type="noConversion"/>
  </si>
  <si>
    <t>中原美展獎勵金</t>
    <phoneticPr fontId="2" type="noConversion"/>
  </si>
  <si>
    <t>值日夜津貼(104.04)</t>
    <phoneticPr fontId="2" type="noConversion"/>
  </si>
  <si>
    <t>值日夜津貼(104.05)</t>
    <phoneticPr fontId="2" type="noConversion"/>
  </si>
  <si>
    <t>贈內蒙古參訪團玫瑰石版畫</t>
    <phoneticPr fontId="2" type="noConversion"/>
  </si>
  <si>
    <t>104.06.22</t>
    <phoneticPr fontId="2" type="noConversion"/>
  </si>
  <si>
    <t>存摺息轉入</t>
    <phoneticPr fontId="2" type="noConversion"/>
  </si>
  <si>
    <t>104.06.23</t>
  </si>
  <si>
    <t>104.06.23</t>
    <phoneticPr fontId="2" type="noConversion"/>
  </si>
  <si>
    <t>閱讀下午茶(點心)</t>
    <phoneticPr fontId="2" type="noConversion"/>
  </si>
  <si>
    <t>閱讀下午茶(飲料)</t>
    <phoneticPr fontId="2" type="noConversion"/>
  </si>
  <si>
    <t>飲用水檢測</t>
    <phoneticPr fontId="2" type="noConversion"/>
  </si>
  <si>
    <t>飲用水檢測</t>
    <phoneticPr fontId="2" type="noConversion"/>
  </si>
  <si>
    <t>模範生綵帶</t>
    <phoneticPr fontId="2" type="noConversion"/>
  </si>
  <si>
    <t>美術班(603)校外參觀交通車</t>
    <phoneticPr fontId="2" type="noConversion"/>
  </si>
  <si>
    <t>美術班校外教學交通費</t>
    <phoneticPr fontId="2" type="noConversion"/>
  </si>
  <si>
    <t>學生校外競賽獎勵金</t>
    <phoneticPr fontId="2" type="noConversion"/>
  </si>
  <si>
    <t>美術班書法鐘點費</t>
    <phoneticPr fontId="2" type="noConversion"/>
  </si>
  <si>
    <t>美術班陶版牆製作</t>
    <phoneticPr fontId="2" type="noConversion"/>
  </si>
  <si>
    <t>美術班畢業畫冊補助</t>
    <phoneticPr fontId="2" type="noConversion"/>
  </si>
  <si>
    <t>104.06.29</t>
    <phoneticPr fontId="2" type="noConversion"/>
  </si>
  <si>
    <t>期末優質獎</t>
    <phoneticPr fontId="2" type="noConversion"/>
  </si>
  <si>
    <t>畢業典禮獎品</t>
    <phoneticPr fontId="2" type="noConversion"/>
  </si>
  <si>
    <t>畢業紀念冊</t>
    <phoneticPr fontId="2" type="noConversion"/>
  </si>
  <si>
    <t>值日夜津貼(104.06)</t>
    <phoneticPr fontId="2" type="noConversion"/>
  </si>
  <si>
    <t>104.07.16</t>
    <phoneticPr fontId="2" type="noConversion"/>
  </si>
  <si>
    <t>兒童節專款(張菁栓委員捐)</t>
    <phoneticPr fontId="2" type="noConversion"/>
  </si>
  <si>
    <t>第九期校刊</t>
    <phoneticPr fontId="2" type="noConversion"/>
  </si>
  <si>
    <t>志工感謝禮券</t>
    <phoneticPr fontId="2" type="noConversion"/>
  </si>
  <si>
    <t>兒童節專款(曾沛淇委員捐)</t>
    <phoneticPr fontId="2" type="noConversion"/>
  </si>
  <si>
    <t>104.08.06</t>
    <phoneticPr fontId="2" type="noConversion"/>
  </si>
  <si>
    <t>值日夜津貼(104.07)</t>
    <phoneticPr fontId="2" type="noConversion"/>
  </si>
  <si>
    <t>104.09.11</t>
    <phoneticPr fontId="2" type="noConversion"/>
  </si>
  <si>
    <t>值日夜津貼(104.08)</t>
  </si>
  <si>
    <t>二</t>
    <phoneticPr fontId="2" type="noConversion"/>
  </si>
  <si>
    <t>本     期     合     計</t>
    <phoneticPr fontId="3" type="noConversion"/>
  </si>
  <si>
    <t>本     期     結     餘</t>
    <phoneticPr fontId="3" type="noConversion"/>
  </si>
  <si>
    <t>累    計     結     餘</t>
    <phoneticPr fontId="3" type="noConversion"/>
  </si>
  <si>
    <t>蔡佳均副會捐</t>
    <phoneticPr fontId="3" type="noConversion"/>
  </si>
  <si>
    <t xml:space="preserve">上期累計結餘 </t>
    <phoneticPr fontId="2" type="noConversion"/>
  </si>
  <si>
    <t xml:space="preserve">花蓮縣花蓮市中原國民小學104學年度第一學期家長會費收支明細表                                                           </t>
    <phoneticPr fontId="3" type="noConversion"/>
  </si>
  <si>
    <t>代收代辦\家長捐贈(二信)</t>
    <phoneticPr fontId="2" type="noConversion"/>
  </si>
  <si>
    <t>104.10.07</t>
    <phoneticPr fontId="2" type="noConversion"/>
  </si>
  <si>
    <t>104.11.04</t>
  </si>
  <si>
    <t>104.11.04</t>
    <phoneticPr fontId="2" type="noConversion"/>
  </si>
  <si>
    <t>家長捐贈</t>
    <phoneticPr fontId="2" type="noConversion"/>
  </si>
  <si>
    <t>家長代收代辦</t>
    <phoneticPr fontId="2" type="noConversion"/>
  </si>
  <si>
    <t>饒國銓會長捐贈</t>
    <phoneticPr fontId="2" type="noConversion"/>
  </si>
  <si>
    <t>林豈儀委員捐贈</t>
    <phoneticPr fontId="2" type="noConversion"/>
  </si>
  <si>
    <t>閰鳳珍委員捐贈</t>
    <phoneticPr fontId="2" type="noConversion"/>
  </si>
  <si>
    <t>李珮玲家長捐贈</t>
    <phoneticPr fontId="2" type="noConversion"/>
  </si>
  <si>
    <t>陳世偉委員捐贈</t>
    <phoneticPr fontId="2" type="noConversion"/>
  </si>
  <si>
    <t>104.11.09</t>
    <phoneticPr fontId="2" type="noConversion"/>
  </si>
  <si>
    <t>104.11.13</t>
    <phoneticPr fontId="2" type="noConversion"/>
  </si>
  <si>
    <t>林怍鼎家長捐贈</t>
    <phoneticPr fontId="2" type="noConversion"/>
  </si>
  <si>
    <t>104.12.04</t>
  </si>
  <si>
    <t>104.12.04</t>
    <phoneticPr fontId="2" type="noConversion"/>
  </si>
  <si>
    <t>運動會團服</t>
    <phoneticPr fontId="2" type="noConversion"/>
  </si>
  <si>
    <t>閱讀記錄冊</t>
    <phoneticPr fontId="2" type="noConversion"/>
  </si>
  <si>
    <t>閱讀下午茶</t>
    <phoneticPr fontId="2" type="noConversion"/>
  </si>
  <si>
    <t>美聯會-家長樂捐</t>
    <phoneticPr fontId="2" type="noConversion"/>
  </si>
  <si>
    <t>美聯會-典藏月刊</t>
    <phoneticPr fontId="2" type="noConversion"/>
  </si>
  <si>
    <t>水質檢測(第三季)</t>
    <phoneticPr fontId="2" type="noConversion"/>
  </si>
  <si>
    <t>第十一屆家委聘書</t>
    <phoneticPr fontId="2" type="noConversion"/>
  </si>
  <si>
    <t>午餐小組10月用餐費</t>
    <phoneticPr fontId="2" type="noConversion"/>
  </si>
  <si>
    <t>9、10月值日夜津貼</t>
    <phoneticPr fontId="2" type="noConversion"/>
  </si>
  <si>
    <t>104.12.21</t>
    <phoneticPr fontId="2" type="noConversion"/>
  </si>
  <si>
    <t>存摺轉入</t>
    <phoneticPr fontId="2" type="noConversion"/>
  </si>
  <si>
    <t>104.12.30</t>
    <phoneticPr fontId="2" type="noConversion"/>
  </si>
  <si>
    <t>校慶音響帳篷</t>
    <phoneticPr fontId="2" type="noConversion"/>
  </si>
  <si>
    <t>值日夜津貼</t>
    <phoneticPr fontId="2" type="noConversion"/>
  </si>
  <si>
    <t>飲用水檢測(第四季)</t>
    <phoneticPr fontId="2" type="noConversion"/>
  </si>
  <si>
    <t>105.01.12</t>
    <phoneticPr fontId="2" type="noConversion"/>
  </si>
  <si>
    <t>曾沛淇委員捐</t>
    <phoneticPr fontId="2" type="noConversion"/>
  </si>
  <si>
    <t>105.01.20</t>
  </si>
  <si>
    <t>105.01.20</t>
    <phoneticPr fontId="2" type="noConversion"/>
  </si>
  <si>
    <t>陶吉人委員捐</t>
    <phoneticPr fontId="2" type="noConversion"/>
  </si>
  <si>
    <t>蔡佳均委員捐</t>
    <phoneticPr fontId="2" type="noConversion"/>
  </si>
  <si>
    <t>105.01.20</t>
    <phoneticPr fontId="2" type="noConversion"/>
  </si>
  <si>
    <t>期末優質獎</t>
    <phoneticPr fontId="2" type="noConversion"/>
  </si>
  <si>
    <t>校外競賽獎金</t>
    <phoneticPr fontId="2" type="noConversion"/>
  </si>
  <si>
    <t>值日夜津貼(12月)</t>
    <phoneticPr fontId="2" type="noConversion"/>
  </si>
  <si>
    <t>期末義工禮券</t>
    <phoneticPr fontId="2" type="noConversion"/>
  </si>
  <si>
    <t>美術班校外競賽獎勵金</t>
    <phoneticPr fontId="2" type="noConversion"/>
  </si>
  <si>
    <t>美術班噴釉工具</t>
    <phoneticPr fontId="2" type="noConversion"/>
  </si>
  <si>
    <t>美術班書法講師鐘點費</t>
    <phoneticPr fontId="2" type="noConversion"/>
  </si>
  <si>
    <t>閱讀下午茶</t>
    <phoneticPr fontId="2" type="noConversion"/>
  </si>
  <si>
    <t>值日夜津貼(1月)</t>
    <phoneticPr fontId="2" type="noConversion"/>
  </si>
  <si>
    <t>校刊</t>
    <phoneticPr fontId="2" type="noConversion"/>
  </si>
  <si>
    <t>值日夜津貼(2月)</t>
    <phoneticPr fontId="2" type="noConversion"/>
  </si>
  <si>
    <t>漏水修繕工程</t>
    <phoneticPr fontId="2" type="noConversion"/>
  </si>
  <si>
    <t>本     期     合     計</t>
    <phoneticPr fontId="3" type="noConversion"/>
  </si>
  <si>
    <t>本     期     結     餘</t>
    <phoneticPr fontId="3" type="noConversion"/>
  </si>
  <si>
    <t>累     計     結     餘</t>
    <phoneticPr fontId="3" type="noConversion"/>
  </si>
  <si>
    <t xml:space="preserve">花蓮縣花蓮市中原國民小學104學年度第二學期家長會費收支明細表                                                           </t>
    <phoneticPr fontId="3" type="noConversion"/>
  </si>
  <si>
    <t>閻鳳珍委員捐贈</t>
    <phoneticPr fontId="2" type="noConversion"/>
  </si>
  <si>
    <t>鄭俊宏委員捐贈</t>
    <phoneticPr fontId="2" type="noConversion"/>
  </si>
  <si>
    <t>兒童節專款(閻鳳珍委員)</t>
    <phoneticPr fontId="2" type="noConversion"/>
  </si>
  <si>
    <t>兒童節專款(鄭俊宏委員)</t>
    <phoneticPr fontId="2" type="noConversion"/>
  </si>
  <si>
    <t>代收代辦</t>
    <phoneticPr fontId="2" type="noConversion"/>
  </si>
  <si>
    <t>家長捐贈</t>
    <phoneticPr fontId="2" type="noConversion"/>
  </si>
  <si>
    <t>兒童節專款(游庭軒委員)</t>
    <phoneticPr fontId="2" type="noConversion"/>
  </si>
  <si>
    <t>兒童節專款(撒央副會)</t>
    <phoneticPr fontId="2" type="noConversion"/>
  </si>
  <si>
    <t>饒國銓會長捐贈</t>
    <phoneticPr fontId="2" type="noConversion"/>
  </si>
  <si>
    <t>撒央安南副會捐贈</t>
    <phoneticPr fontId="2" type="noConversion"/>
  </si>
  <si>
    <t>李祥銓委員捐贈</t>
    <phoneticPr fontId="2" type="noConversion"/>
  </si>
  <si>
    <t>2016第一季飲用水檢測</t>
  </si>
  <si>
    <t>105/4/12</t>
    <phoneticPr fontId="2" type="noConversion"/>
  </si>
  <si>
    <t>兒童節專款(饒國銓會長捐)</t>
    <phoneticPr fontId="2" type="noConversion"/>
  </si>
  <si>
    <t>105/4/13</t>
    <phoneticPr fontId="2" type="noConversion"/>
  </si>
  <si>
    <t>兒童節專款(撒央副會)</t>
    <phoneticPr fontId="2" type="noConversion"/>
  </si>
  <si>
    <t>兒童節專款(曾沛淇委員)</t>
    <phoneticPr fontId="2" type="noConversion"/>
  </si>
  <si>
    <t>105/4/14</t>
    <phoneticPr fontId="2" type="noConversion"/>
  </si>
  <si>
    <t>兒童節路跑</t>
    <phoneticPr fontId="2" type="noConversion"/>
  </si>
  <si>
    <t>三月值班津貼</t>
    <phoneticPr fontId="2" type="noConversion"/>
  </si>
  <si>
    <t>105/4/15</t>
    <phoneticPr fontId="2" type="noConversion"/>
  </si>
  <si>
    <t>縣外校外教學-美聯會</t>
    <phoneticPr fontId="2" type="noConversion"/>
  </si>
  <si>
    <t>105/4/19</t>
    <phoneticPr fontId="2" type="noConversion"/>
  </si>
  <si>
    <t>校外教學結餘-美聯會</t>
    <phoneticPr fontId="2" type="noConversion"/>
  </si>
  <si>
    <t>105/4/27</t>
    <phoneticPr fontId="2" type="noConversion"/>
  </si>
  <si>
    <t>兒童節專款（蔡佳均副會長）</t>
    <phoneticPr fontId="2" type="noConversion"/>
  </si>
  <si>
    <t>105/5/4</t>
    <phoneticPr fontId="2" type="noConversion"/>
  </si>
  <si>
    <t>105/5/6</t>
    <phoneticPr fontId="2" type="noConversion"/>
  </si>
  <si>
    <t>兒童節禮物</t>
    <phoneticPr fontId="2" type="noConversion"/>
  </si>
  <si>
    <t>總餘額</t>
    <phoneticPr fontId="2" type="noConversion"/>
  </si>
  <si>
    <t>105/5/13</t>
    <phoneticPr fontId="2" type="noConversion"/>
  </si>
  <si>
    <t>4月值夜津貼</t>
    <phoneticPr fontId="2" type="noConversion"/>
  </si>
  <si>
    <t>105/5/30</t>
    <phoneticPr fontId="2" type="noConversion"/>
  </si>
  <si>
    <t>窗簾施工</t>
    <phoneticPr fontId="2" type="noConversion"/>
  </si>
  <si>
    <t>105/6/2</t>
    <phoneticPr fontId="2" type="noConversion"/>
  </si>
  <si>
    <t>美術班遊覽車-美聯會</t>
    <phoneticPr fontId="2" type="noConversion"/>
  </si>
  <si>
    <t>美術班午餐-美聯會</t>
    <phoneticPr fontId="2" type="noConversion"/>
  </si>
  <si>
    <t>5月值夜津貼</t>
    <phoneticPr fontId="2" type="noConversion"/>
  </si>
  <si>
    <t>105/6/13</t>
    <phoneticPr fontId="2" type="noConversion"/>
  </si>
  <si>
    <t>104-2美聯收入</t>
    <phoneticPr fontId="2" type="noConversion"/>
  </si>
  <si>
    <t>105/6/21</t>
  </si>
  <si>
    <t>105/6/21</t>
    <phoneticPr fontId="2" type="noConversion"/>
  </si>
  <si>
    <t>存摺息轉入</t>
    <phoneticPr fontId="2" type="noConversion"/>
  </si>
  <si>
    <t>美展餐具</t>
    <phoneticPr fontId="2" type="noConversion"/>
  </si>
  <si>
    <t>外聘書法講師</t>
    <phoneticPr fontId="2" type="noConversion"/>
  </si>
  <si>
    <t>美展點心</t>
    <phoneticPr fontId="2" type="noConversion"/>
  </si>
  <si>
    <t>美術畢班聚餐</t>
    <phoneticPr fontId="2" type="noConversion"/>
  </si>
  <si>
    <t>美展文宣</t>
    <phoneticPr fontId="2" type="noConversion"/>
  </si>
  <si>
    <t>畫冊補助</t>
    <phoneticPr fontId="2" type="noConversion"/>
  </si>
  <si>
    <t>中原美展餐點</t>
    <phoneticPr fontId="2" type="noConversion"/>
  </si>
  <si>
    <t>美展競賽獎勵</t>
    <phoneticPr fontId="2" type="noConversion"/>
  </si>
  <si>
    <t>校外獎勵禮券</t>
    <phoneticPr fontId="2" type="noConversion"/>
  </si>
  <si>
    <t>105/6/22</t>
    <phoneticPr fontId="2" type="noConversion"/>
  </si>
  <si>
    <t>105/6/28</t>
    <phoneticPr fontId="2" type="noConversion"/>
  </si>
  <si>
    <t>曾沛淇委員捐</t>
    <phoneticPr fontId="2" type="noConversion"/>
  </si>
  <si>
    <t>模範生表揚</t>
    <phoneticPr fontId="2" type="noConversion"/>
  </si>
  <si>
    <t>畢業美術作品</t>
    <phoneticPr fontId="2" type="noConversion"/>
  </si>
  <si>
    <t>105/7/5</t>
    <phoneticPr fontId="2" type="noConversion"/>
  </si>
  <si>
    <t>105/7/5</t>
    <phoneticPr fontId="2" type="noConversion"/>
  </si>
  <si>
    <t>志工表揚禮卷</t>
    <phoneticPr fontId="2" type="noConversion"/>
  </si>
  <si>
    <t>閱讀下午茶</t>
    <phoneticPr fontId="2" type="noConversion"/>
  </si>
  <si>
    <t>105/7/5</t>
    <phoneticPr fontId="2" type="noConversion"/>
  </si>
  <si>
    <t>閱讀餐點</t>
    <phoneticPr fontId="2" type="noConversion"/>
  </si>
  <si>
    <t>105.6值夜</t>
    <phoneticPr fontId="2" type="noConversion"/>
  </si>
  <si>
    <t>105/7/25</t>
    <phoneticPr fontId="2" type="noConversion"/>
  </si>
  <si>
    <t>七月值夜津貼</t>
    <phoneticPr fontId="2" type="noConversion"/>
  </si>
  <si>
    <t>飲用水檢測</t>
    <phoneticPr fontId="2" type="noConversion"/>
  </si>
  <si>
    <t>105/7/29</t>
    <phoneticPr fontId="2" type="noConversion"/>
  </si>
  <si>
    <t>畢典獎品</t>
    <phoneticPr fontId="2" type="noConversion"/>
  </si>
  <si>
    <t>105/7/25</t>
    <phoneticPr fontId="2" type="noConversion"/>
  </si>
  <si>
    <t>105/9/26</t>
  </si>
  <si>
    <t>105/9/26</t>
    <phoneticPr fontId="2" type="noConversion"/>
  </si>
  <si>
    <t>林芸君家委捐</t>
    <phoneticPr fontId="2" type="noConversion"/>
  </si>
  <si>
    <t>105/9/26</t>
    <phoneticPr fontId="2" type="noConversion"/>
  </si>
  <si>
    <t>楊景程家委捐</t>
    <phoneticPr fontId="2" type="noConversion"/>
  </si>
  <si>
    <t>卓純如家委捐</t>
    <phoneticPr fontId="2" type="noConversion"/>
  </si>
  <si>
    <t>陳世偉家委捐</t>
    <phoneticPr fontId="2" type="noConversion"/>
  </si>
  <si>
    <t>張綺珊家委捐</t>
    <phoneticPr fontId="2" type="noConversion"/>
  </si>
  <si>
    <t>阮慶文副會長捐</t>
    <phoneticPr fontId="2" type="noConversion"/>
  </si>
  <si>
    <t>105/10/11</t>
    <phoneticPr fontId="2" type="noConversion"/>
  </si>
  <si>
    <t>家長會代收</t>
    <phoneticPr fontId="2" type="noConversion"/>
  </si>
  <si>
    <t>家委會捐贈款</t>
    <phoneticPr fontId="2" type="noConversion"/>
  </si>
  <si>
    <t>張菁栓家長捐</t>
    <phoneticPr fontId="2" type="noConversion"/>
  </si>
  <si>
    <t>周淑馨會長捐</t>
    <phoneticPr fontId="2" type="noConversion"/>
  </si>
  <si>
    <t>卓玉家委捐</t>
    <phoneticPr fontId="2" type="noConversion"/>
  </si>
  <si>
    <t>105/10/13</t>
    <phoneticPr fontId="2" type="noConversion"/>
  </si>
  <si>
    <t>連動轉</t>
    <phoneticPr fontId="2" type="noConversion"/>
  </si>
  <si>
    <t>105/10/28</t>
  </si>
  <si>
    <t>105/10/28</t>
    <phoneticPr fontId="2" type="noConversion"/>
  </si>
  <si>
    <t>王泰傑家委捐</t>
    <phoneticPr fontId="2" type="noConversion"/>
  </si>
  <si>
    <t>張育婷家委捐</t>
    <phoneticPr fontId="2" type="noConversion"/>
  </si>
  <si>
    <t>張志明家委捐</t>
    <phoneticPr fontId="2" type="noConversion"/>
  </si>
  <si>
    <t>蕭如妍家委捐</t>
    <phoneticPr fontId="2" type="noConversion"/>
  </si>
  <si>
    <t>家委會收費</t>
    <phoneticPr fontId="2" type="noConversion"/>
  </si>
  <si>
    <t>105/11/10</t>
    <phoneticPr fontId="2" type="noConversion"/>
  </si>
  <si>
    <t>陶吉人家委捐</t>
    <phoneticPr fontId="2" type="noConversion"/>
  </si>
  <si>
    <t xml:space="preserve">花蓮縣花蓮市中原國民小學105學年度第一學期家長會費收支明細表                                                           </t>
    <phoneticPr fontId="3" type="noConversion"/>
  </si>
  <si>
    <t>閱讀下午茶</t>
    <phoneticPr fontId="2" type="noConversion"/>
  </si>
  <si>
    <t>105/11/22</t>
    <phoneticPr fontId="2" type="noConversion"/>
  </si>
  <si>
    <t>105/8-12值夜</t>
    <phoneticPr fontId="2" type="noConversion"/>
  </si>
  <si>
    <t>飲用水檢測</t>
    <phoneticPr fontId="2" type="noConversion"/>
  </si>
  <si>
    <t>105/11/23</t>
    <phoneticPr fontId="2" type="noConversion"/>
  </si>
  <si>
    <t>優質獎獎品</t>
    <phoneticPr fontId="2" type="noConversion"/>
  </si>
  <si>
    <t>105/12/02</t>
    <phoneticPr fontId="2" type="noConversion"/>
  </si>
  <si>
    <t>劉得祿家委損</t>
    <phoneticPr fontId="2" type="noConversion"/>
  </si>
  <si>
    <t>105/12/02</t>
    <phoneticPr fontId="2" type="noConversion"/>
  </si>
  <si>
    <t>摺疊椅捐款</t>
    <phoneticPr fontId="2" type="noConversion"/>
  </si>
  <si>
    <t>美聯會捐603</t>
    <phoneticPr fontId="2" type="noConversion"/>
  </si>
  <si>
    <t>美聯會捐303</t>
    <phoneticPr fontId="2" type="noConversion"/>
  </si>
  <si>
    <t>105/12/05</t>
    <phoneticPr fontId="2" type="noConversion"/>
  </si>
  <si>
    <t>105/12/06</t>
    <phoneticPr fontId="2" type="noConversion"/>
  </si>
  <si>
    <t>105/12/07</t>
    <phoneticPr fontId="2" type="noConversion"/>
  </si>
  <si>
    <t>105/12/07</t>
    <phoneticPr fontId="2" type="noConversion"/>
  </si>
  <si>
    <t>美聯會捐503</t>
    <phoneticPr fontId="2" type="noConversion"/>
  </si>
  <si>
    <t>105/11值夜</t>
    <phoneticPr fontId="2" type="noConversion"/>
  </si>
  <si>
    <t>105/12/08</t>
    <phoneticPr fontId="2" type="noConversion"/>
  </si>
  <si>
    <t>代收票</t>
    <phoneticPr fontId="2" type="noConversion"/>
  </si>
  <si>
    <t>105/12/09</t>
    <phoneticPr fontId="2" type="noConversion"/>
  </si>
  <si>
    <t>105/12/13</t>
    <phoneticPr fontId="2" type="noConversion"/>
  </si>
  <si>
    <t>105/12/15</t>
    <phoneticPr fontId="2" type="noConversion"/>
  </si>
  <si>
    <t>105/12/16</t>
    <phoneticPr fontId="2" type="noConversion"/>
  </si>
  <si>
    <t>105/12/21</t>
    <phoneticPr fontId="2" type="noConversion"/>
  </si>
  <si>
    <t>利息</t>
    <phoneticPr fontId="2" type="noConversion"/>
  </si>
  <si>
    <t>105/12/23</t>
    <phoneticPr fontId="2" type="noConversion"/>
  </si>
  <si>
    <t>105/12/27</t>
    <phoneticPr fontId="2" type="noConversion"/>
  </si>
  <si>
    <t>106/01/10</t>
    <phoneticPr fontId="2" type="noConversion"/>
  </si>
  <si>
    <t>美聯會-書法鐘點費</t>
    <phoneticPr fontId="2" type="noConversion"/>
  </si>
  <si>
    <t>志工禮卷</t>
    <phoneticPr fontId="2" type="noConversion"/>
  </si>
  <si>
    <t>106/01/10</t>
    <phoneticPr fontId="2" type="noConversion"/>
  </si>
  <si>
    <t>105/12值夜</t>
    <phoneticPr fontId="2" type="noConversion"/>
  </si>
  <si>
    <t>飲水檢測</t>
    <phoneticPr fontId="2" type="noConversion"/>
  </si>
  <si>
    <t>美聯會-美術獎勵金</t>
    <phoneticPr fontId="2" type="noConversion"/>
  </si>
  <si>
    <t>106/01/11</t>
    <phoneticPr fontId="2" type="noConversion"/>
  </si>
  <si>
    <t>106/02/03</t>
    <phoneticPr fontId="2" type="noConversion"/>
  </si>
  <si>
    <t>106/01值夜</t>
    <phoneticPr fontId="2" type="noConversion"/>
  </si>
  <si>
    <t>美聯會-書法鐘點溢領存回</t>
    <phoneticPr fontId="2" type="noConversion"/>
  </si>
  <si>
    <t>105/1校外獎勵金</t>
    <phoneticPr fontId="2" type="noConversion"/>
  </si>
  <si>
    <t xml:space="preserve">花蓮縣花蓮市中原國民小學105學年度第一學期家長會費收支明細表                                                           </t>
    <phoneticPr fontId="3" type="noConversion"/>
  </si>
  <si>
    <t>106/2/14</t>
    <phoneticPr fontId="2" type="noConversion"/>
  </si>
  <si>
    <t>閱讀紀錄冊</t>
    <phoneticPr fontId="2" type="noConversion"/>
  </si>
  <si>
    <t>106/2/16</t>
    <phoneticPr fontId="2" type="noConversion"/>
  </si>
  <si>
    <t>美聯會捐403</t>
    <phoneticPr fontId="2" type="noConversion"/>
  </si>
  <si>
    <t>105/12/02</t>
    <phoneticPr fontId="2" type="noConversion"/>
  </si>
  <si>
    <t>106/2/18</t>
    <phoneticPr fontId="2" type="noConversion"/>
  </si>
  <si>
    <t>代收代辦補助</t>
    <phoneticPr fontId="2" type="noConversion"/>
  </si>
  <si>
    <t>校刊(11&amp;12期)</t>
    <phoneticPr fontId="2" type="noConversion"/>
  </si>
  <si>
    <t>106/3/7</t>
    <phoneticPr fontId="2" type="noConversion"/>
  </si>
  <si>
    <t>106/3/09</t>
    <phoneticPr fontId="2" type="noConversion"/>
  </si>
  <si>
    <t>家委會及家長代收代辦</t>
    <phoneticPr fontId="2" type="noConversion"/>
  </si>
  <si>
    <t>106/3/14</t>
    <phoneticPr fontId="2" type="noConversion"/>
  </si>
  <si>
    <t>106/3/23</t>
    <phoneticPr fontId="2" type="noConversion"/>
  </si>
  <si>
    <t>106/4/7</t>
    <phoneticPr fontId="2" type="noConversion"/>
  </si>
  <si>
    <t>第一季飲水檢測</t>
    <phoneticPr fontId="2" type="noConversion"/>
  </si>
  <si>
    <t>106/4/13</t>
    <phoneticPr fontId="2" type="noConversion"/>
  </si>
  <si>
    <t>兒童節盆栽</t>
    <phoneticPr fontId="2" type="noConversion"/>
  </si>
  <si>
    <t>106/4/21</t>
    <phoneticPr fontId="2" type="noConversion"/>
  </si>
  <si>
    <t>美聯租車費</t>
    <phoneticPr fontId="2" type="noConversion"/>
  </si>
  <si>
    <t>美聯塑膠椅</t>
    <phoneticPr fontId="2" type="noConversion"/>
  </si>
  <si>
    <t>美聯佈展餐點</t>
    <phoneticPr fontId="2" type="noConversion"/>
  </si>
  <si>
    <t xml:space="preserve">花蓮縣花蓮市中原國民小學105學年度第二學期家長會費收支明細表                                                           </t>
    <phoneticPr fontId="3" type="noConversion"/>
  </si>
  <si>
    <t>106/5/8</t>
    <phoneticPr fontId="2" type="noConversion"/>
  </si>
  <si>
    <t>4月值夜津貼</t>
    <phoneticPr fontId="2" type="noConversion"/>
  </si>
  <si>
    <t>106/5/18</t>
    <phoneticPr fontId="2" type="noConversion"/>
  </si>
  <si>
    <t>閱讀下午茶</t>
    <phoneticPr fontId="2" type="noConversion"/>
  </si>
  <si>
    <t>106/5/26</t>
    <phoneticPr fontId="2" type="noConversion"/>
  </si>
  <si>
    <t>美聯家長樂捐</t>
    <phoneticPr fontId="2" type="noConversion"/>
  </si>
  <si>
    <t>106/5/31</t>
    <phoneticPr fontId="2" type="noConversion"/>
  </si>
  <si>
    <t>美聯補助隨隊老師</t>
    <phoneticPr fontId="2" type="noConversion"/>
  </si>
  <si>
    <t>106/6/1</t>
    <phoneticPr fontId="2" type="noConversion"/>
  </si>
  <si>
    <t>王泰傑家委捐</t>
    <phoneticPr fontId="2" type="noConversion"/>
  </si>
  <si>
    <t>5月值夜津貼</t>
    <phoneticPr fontId="2" type="noConversion"/>
  </si>
  <si>
    <t>106/6/8</t>
    <phoneticPr fontId="2" type="noConversion"/>
  </si>
  <si>
    <t>畢業畫冊-美聯</t>
    <phoneticPr fontId="2" type="noConversion"/>
  </si>
  <si>
    <t>美聯樂捐</t>
    <phoneticPr fontId="2" type="noConversion"/>
  </si>
  <si>
    <t>106/6/21</t>
    <phoneticPr fontId="2" type="noConversion"/>
  </si>
  <si>
    <t>存摺息轉入</t>
    <phoneticPr fontId="2" type="noConversion"/>
  </si>
  <si>
    <t>畢典獎狀框</t>
    <phoneticPr fontId="2" type="noConversion"/>
  </si>
  <si>
    <t>畢典獎章</t>
    <phoneticPr fontId="2" type="noConversion"/>
  </si>
  <si>
    <t>畢典用獎品</t>
    <phoneticPr fontId="2" type="noConversion"/>
  </si>
  <si>
    <t>校外獎勵金</t>
    <phoneticPr fontId="2" type="noConversion"/>
  </si>
  <si>
    <t>14-1</t>
    <phoneticPr fontId="2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</si>
  <si>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</si>
  <si>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</si>
  <si>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</si>
  <si>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  <phoneticPr fontId="3" type="noConversion"/>
  </si>
  <si>
    <t>第  號</t>
    <phoneticPr fontId="3" type="noConversion"/>
  </si>
  <si>
    <t>業務計畫</t>
    <phoneticPr fontId="3" type="noConversion"/>
  </si>
  <si>
    <t>裝</t>
    <phoneticPr fontId="3" type="noConversion"/>
  </si>
  <si>
    <t>訂</t>
    <phoneticPr fontId="3" type="noConversion"/>
  </si>
  <si>
    <t>線</t>
    <phoneticPr fontId="3" type="noConversion"/>
  </si>
  <si>
    <t>花蓮縣中原國民小學學生家長委員會黏貼憑證用紙</t>
    <phoneticPr fontId="3" type="noConversion"/>
  </si>
  <si>
    <t>工作計畫</t>
    <phoneticPr fontId="3" type="noConversion"/>
  </si>
  <si>
    <t>用途別</t>
    <phoneticPr fontId="3" type="noConversion"/>
  </si>
  <si>
    <t>幹事</t>
    <phoneticPr fontId="3" type="noConversion"/>
  </si>
  <si>
    <t>家長會長</t>
    <phoneticPr fontId="3" type="noConversion"/>
  </si>
  <si>
    <t xml:space="preserve"> </t>
    <phoneticPr fontId="3" type="noConversion"/>
  </si>
  <si>
    <t xml:space="preserve">  憑           證         黏         貼         線</t>
    <phoneticPr fontId="3" type="noConversion"/>
  </si>
  <si>
    <t>花蓮縣中原國民小學學生家長委員會購辦物品申請表</t>
    <phoneticPr fontId="3" type="noConversion"/>
  </si>
  <si>
    <t>編號</t>
    <phoneticPr fontId="3" type="noConversion"/>
  </si>
  <si>
    <t>品名(規格)</t>
    <phoneticPr fontId="3" type="noConversion"/>
  </si>
  <si>
    <t>單位</t>
    <phoneticPr fontId="3" type="noConversion"/>
  </si>
  <si>
    <t>數量</t>
    <phoneticPr fontId="3" type="noConversion"/>
  </si>
  <si>
    <t>單價</t>
    <phoneticPr fontId="3" type="noConversion"/>
  </si>
  <si>
    <t>總價</t>
    <phoneticPr fontId="3" type="noConversion"/>
  </si>
  <si>
    <t>合計</t>
    <phoneticPr fontId="3" type="noConversion"/>
  </si>
  <si>
    <t>用途說明</t>
    <phoneticPr fontId="3" type="noConversion"/>
  </si>
  <si>
    <t>驗收(證明)人</t>
    <phoneticPr fontId="3" type="noConversion"/>
  </si>
  <si>
    <t xml:space="preserve"> ○已預借費用  </t>
  </si>
  <si>
    <t>家長會會計</t>
    <phoneticPr fontId="3" type="noConversion"/>
  </si>
  <si>
    <t>家長會會計</t>
    <phoneticPr fontId="3" type="noConversion"/>
  </si>
  <si>
    <t>家長會會長</t>
    <phoneticPr fontId="3" type="noConversion"/>
  </si>
  <si>
    <t>申請人</t>
    <phoneticPr fontId="3" type="noConversion"/>
  </si>
  <si>
    <t>總幹事</t>
    <phoneticPr fontId="2" type="noConversion"/>
  </si>
  <si>
    <r>
      <t>月   日付款憑單 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            號</t>
    </r>
    <phoneticPr fontId="3" type="noConversion"/>
  </si>
  <si>
    <t>○逕付具領人或廠商</t>
    <phoneticPr fontId="2" type="noConversion"/>
  </si>
  <si>
    <t xml:space="preserve">○款項已由             先行墊付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</si>
</sst>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1" formatCode="_-* #,##0_-;\-* #,##0_-;_-* &quot;-&quot;_-;_-@_-"/>
    <numFmt numFmtId="176" formatCode="&quot;$&quot;#,##0"/>
    <numFmt numFmtId="177" formatCode="#,##0_);[Red]\(#,##0\)"/>
    <numFmt numFmtId="178" formatCode="#,##0_ "/>
    <numFmt numFmtId="179" formatCode="[$-404]e/m/d;@"/>
    <numFmt numFmtId="180" formatCode="&quot;$&quot;#,##0_);[Red]\(&quot;$&quot;#,##0\)"/>
    <numFmt numFmtId="181" formatCode="[DBNum2]&quot;新台幣     &quot;[$-404]General&quot;     元整&quot;"/>
  </numFmts>
  <fonts count="29">
    <font>
      <sz val="12"/>
      <color theme="1"/>
      <name val="新細明體"/>
      <family val="2"/>
      <charset val="136"/>
      <scheme val="minor"/>
    </font>
    <font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b/>
      <sz val="10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sz val="10.5"/>
      <name val="微軟正黑體"/>
      <family val="2"/>
      <charset val="136"/>
    </font>
    <font>
      <sz val="9"/>
      <name val="標楷體"/>
      <family val="4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3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4" fillId="0" borderId="0" xfId="0" applyFont="1" applyBorder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42" fontId="4" fillId="0" borderId="1" xfId="0" applyNumberFormat="1" applyFont="1" applyBorder="1" applyAlignment="1">
      <alignment horizontal="center" vertical="center"/>
    </xf>
    <xf numFmtId="42" fontId="4" fillId="0" borderId="1" xfId="0" applyNumberFormat="1" applyFont="1" applyFill="1" applyBorder="1" applyAlignment="1">
      <alignment horizontal="right" vertical="center"/>
    </xf>
    <xf numFmtId="4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2" fontId="4" fillId="0" borderId="1" xfId="0" applyNumberFormat="1" applyFont="1" applyBorder="1" applyAlignment="1">
      <alignment horizont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>
      <alignment vertical="center"/>
    </xf>
    <xf numFmtId="42" fontId="4" fillId="0" borderId="0" xfId="0" applyNumberFormat="1" applyFont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42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2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2" fontId="7" fillId="3" borderId="0" xfId="0" applyNumberFormat="1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42" fontId="7" fillId="4" borderId="0" xfId="0" applyNumberFormat="1" applyFont="1" applyFill="1" applyBorder="1" applyAlignment="1">
      <alignment horizontal="right" vertical="center"/>
    </xf>
    <xf numFmtId="14" fontId="8" fillId="0" borderId="0" xfId="0" applyNumberFormat="1" applyFont="1" applyBorder="1" applyAlignment="1">
      <alignment horizontal="left" vertical="center"/>
    </xf>
    <xf numFmtId="42" fontId="8" fillId="0" borderId="1" xfId="0" applyNumberFormat="1" applyFont="1" applyBorder="1" applyAlignment="1">
      <alignment horizontal="center" vertical="center" shrinkToFit="1"/>
    </xf>
    <xf numFmtId="42" fontId="8" fillId="0" borderId="1" xfId="0" applyNumberFormat="1" applyFont="1" applyFill="1" applyBorder="1" applyAlignment="1">
      <alignment horizontal="center" vertical="center"/>
    </xf>
    <xf numFmtId="4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2" fontId="1" fillId="2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42" fontId="4" fillId="0" borderId="1" xfId="0" applyNumberFormat="1" applyFont="1" applyBorder="1" applyAlignment="1">
      <alignment horizontal="center" vertical="center" shrinkToFit="1"/>
    </xf>
    <xf numFmtId="42" fontId="4" fillId="0" borderId="1" xfId="0" applyNumberFormat="1" applyFont="1" applyFill="1" applyBorder="1" applyAlignment="1">
      <alignment horizontal="right" vertical="center" shrinkToFit="1"/>
    </xf>
    <xf numFmtId="42" fontId="4" fillId="0" borderId="1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left" shrinkToFit="1"/>
    </xf>
    <xf numFmtId="42" fontId="4" fillId="0" borderId="1" xfId="0" applyNumberFormat="1" applyFont="1" applyBorder="1" applyAlignment="1">
      <alignment horizont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42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4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2" fontId="1" fillId="2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/>
    <xf numFmtId="42" fontId="4" fillId="0" borderId="0" xfId="0" applyNumberFormat="1" applyFont="1" applyBorder="1" applyAlignment="1">
      <alignment horizontal="center"/>
    </xf>
    <xf numFmtId="42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42" fontId="4" fillId="0" borderId="1" xfId="0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42" fontId="4" fillId="0" borderId="0" xfId="0" applyNumberFormat="1" applyFont="1" applyBorder="1">
      <alignment vertical="center"/>
    </xf>
    <xf numFmtId="0" fontId="4" fillId="5" borderId="1" xfId="0" applyFont="1" applyFill="1" applyBorder="1" applyAlignment="1">
      <alignment horizontal="center"/>
    </xf>
    <xf numFmtId="42" fontId="4" fillId="5" borderId="1" xfId="0" applyNumberFormat="1" applyFont="1" applyFill="1" applyBorder="1" applyAlignment="1">
      <alignment horizontal="right" vertical="center" shrinkToFit="1"/>
    </xf>
    <xf numFmtId="42" fontId="4" fillId="5" borderId="1" xfId="0" applyNumberFormat="1" applyFont="1" applyFill="1" applyBorder="1" applyAlignment="1">
      <alignment vertical="center" shrinkToFit="1"/>
    </xf>
    <xf numFmtId="14" fontId="4" fillId="5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left" vertical="center" shrinkToFit="1"/>
    </xf>
    <xf numFmtId="14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42" fontId="4" fillId="5" borderId="1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2" fontId="8" fillId="0" borderId="0" xfId="0" applyNumberFormat="1" applyFont="1" applyBorder="1" applyAlignment="1">
      <alignment horizontal="center" vertical="center" shrinkToFit="1"/>
    </xf>
    <xf numFmtId="42" fontId="8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right" vertical="center" shrinkToFit="1"/>
    </xf>
    <xf numFmtId="3" fontId="4" fillId="0" borderId="1" xfId="0" applyNumberFormat="1" applyFont="1" applyFill="1" applyBorder="1" applyAlignment="1">
      <alignment horizont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Border="1" applyAlignment="1">
      <alignment vertical="center" shrinkToFit="1"/>
    </xf>
    <xf numFmtId="177" fontId="4" fillId="0" borderId="1" xfId="0" applyNumberFormat="1" applyFont="1" applyFill="1" applyBorder="1" applyAlignment="1">
      <alignment vertical="center" shrinkToFit="1"/>
    </xf>
    <xf numFmtId="177" fontId="4" fillId="3" borderId="1" xfId="0" applyNumberFormat="1" applyFont="1" applyFill="1" applyBorder="1" applyAlignment="1">
      <alignment horizontal="right" vertical="center" shrinkToFit="1"/>
    </xf>
    <xf numFmtId="177" fontId="4" fillId="3" borderId="1" xfId="0" applyNumberFormat="1" applyFont="1" applyFill="1" applyBorder="1" applyAlignment="1">
      <alignment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right" vertical="center" shrinkToFit="1"/>
    </xf>
    <xf numFmtId="41" fontId="4" fillId="0" borderId="1" xfId="0" applyNumberFormat="1" applyFont="1" applyFill="1" applyBorder="1" applyAlignment="1">
      <alignment horizont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41" fontId="4" fillId="6" borderId="1" xfId="0" applyNumberFormat="1" applyFont="1" applyFill="1" applyBorder="1" applyAlignment="1">
      <alignment horizontal="center" vertical="center" shrinkToFit="1"/>
    </xf>
    <xf numFmtId="41" fontId="4" fillId="6" borderId="1" xfId="0" applyNumberFormat="1" applyFont="1" applyFill="1" applyBorder="1" applyAlignment="1">
      <alignment horizontal="right" vertical="center" shrinkToFit="1"/>
    </xf>
    <xf numFmtId="41" fontId="8" fillId="0" borderId="1" xfId="0" applyNumberFormat="1" applyFont="1" applyBorder="1" applyAlignment="1">
      <alignment horizontal="center" vertical="center" shrinkToFit="1"/>
    </xf>
    <xf numFmtId="41" fontId="8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Border="1" applyAlignment="1">
      <alignment vertical="center" shrinkToFit="1"/>
    </xf>
    <xf numFmtId="41" fontId="4" fillId="6" borderId="1" xfId="0" applyNumberFormat="1" applyFont="1" applyFill="1" applyBorder="1" applyAlignment="1">
      <alignment vertical="center" shrinkToFit="1"/>
    </xf>
    <xf numFmtId="41" fontId="4" fillId="0" borderId="1" xfId="0" applyNumberFormat="1" applyFont="1" applyFill="1" applyBorder="1" applyAlignment="1">
      <alignment vertical="center" shrinkToFit="1"/>
    </xf>
    <xf numFmtId="42" fontId="1" fillId="2" borderId="5" xfId="0" applyNumberFormat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right" vertical="center" shrinkToFit="1"/>
    </xf>
    <xf numFmtId="177" fontId="4" fillId="3" borderId="5" xfId="0" applyNumberFormat="1" applyFont="1" applyFill="1" applyBorder="1" applyAlignment="1">
      <alignment horizontal="right" vertical="center" shrinkToFit="1"/>
    </xf>
    <xf numFmtId="42" fontId="1" fillId="2" borderId="11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right" vertical="center" shrinkToFit="1"/>
    </xf>
    <xf numFmtId="3" fontId="4" fillId="3" borderId="11" xfId="0" applyNumberFormat="1" applyFont="1" applyFill="1" applyBorder="1" applyAlignment="1">
      <alignment horizontal="right" vertical="center" shrinkToFit="1"/>
    </xf>
    <xf numFmtId="3" fontId="8" fillId="0" borderId="2" xfId="0" applyNumberFormat="1" applyFont="1" applyBorder="1" applyAlignment="1">
      <alignment horizontal="center" vertical="center" shrinkToFit="1"/>
    </xf>
    <xf numFmtId="3" fontId="8" fillId="0" borderId="2" xfId="0" applyNumberFormat="1" applyFont="1" applyFill="1" applyBorder="1" applyAlignment="1">
      <alignment horizontal="center" vertical="center" shrinkToFit="1"/>
    </xf>
    <xf numFmtId="3" fontId="8" fillId="0" borderId="15" xfId="0" applyNumberFormat="1" applyFont="1" applyFill="1" applyBorder="1" applyAlignment="1">
      <alignment horizontal="center" vertical="center" shrinkToFit="1"/>
    </xf>
    <xf numFmtId="177" fontId="8" fillId="0" borderId="14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0" fontId="4" fillId="0" borderId="3" xfId="0" applyFont="1" applyBorder="1">
      <alignment vertical="center"/>
    </xf>
    <xf numFmtId="41" fontId="8" fillId="0" borderId="0" xfId="0" applyNumberFormat="1" applyFont="1" applyBorder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5" xfId="0" applyNumberFormat="1" applyFont="1" applyFill="1" applyBorder="1" applyAlignment="1">
      <alignment horizontal="right" vertical="center" shrinkToFit="1"/>
    </xf>
    <xf numFmtId="41" fontId="4" fillId="6" borderId="5" xfId="0" applyNumberFormat="1" applyFont="1" applyFill="1" applyBorder="1" applyAlignment="1">
      <alignment horizontal="right" vertical="center" shrinkToFit="1"/>
    </xf>
    <xf numFmtId="41" fontId="8" fillId="0" borderId="5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right" vertical="center" shrinkToFit="1"/>
    </xf>
    <xf numFmtId="41" fontId="4" fillId="6" borderId="11" xfId="0" applyNumberFormat="1" applyFont="1" applyFill="1" applyBorder="1" applyAlignment="1">
      <alignment horizontal="right" vertical="center" shrinkToFit="1"/>
    </xf>
    <xf numFmtId="41" fontId="8" fillId="0" borderId="11" xfId="0" applyNumberFormat="1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shrinkToFit="1"/>
    </xf>
    <xf numFmtId="41" fontId="4" fillId="3" borderId="1" xfId="0" applyNumberFormat="1" applyFont="1" applyFill="1" applyBorder="1" applyAlignment="1">
      <alignment horizontal="right" vertical="center" shrinkToFit="1"/>
    </xf>
    <xf numFmtId="41" fontId="4" fillId="3" borderId="11" xfId="0" applyNumberFormat="1" applyFont="1" applyFill="1" applyBorder="1" applyAlignment="1">
      <alignment horizontal="right" vertical="center" shrinkToFit="1"/>
    </xf>
    <xf numFmtId="41" fontId="4" fillId="3" borderId="5" xfId="0" applyNumberFormat="1" applyFont="1" applyFill="1" applyBorder="1" applyAlignment="1">
      <alignment horizontal="right" vertical="center" shrinkToFit="1"/>
    </xf>
    <xf numFmtId="41" fontId="4" fillId="3" borderId="1" xfId="0" applyNumberFormat="1" applyFont="1" applyFill="1" applyBorder="1" applyAlignment="1">
      <alignment vertical="center" shrinkToFi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Fill="1" applyBorder="1">
      <alignment vertical="center"/>
    </xf>
    <xf numFmtId="0" fontId="4" fillId="6" borderId="1" xfId="0" applyFont="1" applyFill="1" applyBorder="1">
      <alignment vertical="center"/>
    </xf>
    <xf numFmtId="41" fontId="4" fillId="0" borderId="11" xfId="0" applyNumberFormat="1" applyFont="1" applyFill="1" applyBorder="1" applyAlignment="1">
      <alignment horizontal="center" vertical="center" shrinkToFit="1"/>
    </xf>
    <xf numFmtId="41" fontId="4" fillId="3" borderId="11" xfId="0" applyNumberFormat="1" applyFont="1" applyFill="1" applyBorder="1" applyAlignment="1">
      <alignment horizontal="center" vertical="center" shrinkToFit="1"/>
    </xf>
    <xf numFmtId="41" fontId="4" fillId="6" borderId="1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2" fontId="1" fillId="2" borderId="4" xfId="0" applyNumberFormat="1" applyFont="1" applyFill="1" applyBorder="1" applyAlignment="1">
      <alignment horizontal="center" vertical="center" shrinkToFit="1"/>
    </xf>
    <xf numFmtId="42" fontId="1" fillId="2" borderId="17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Fill="1" applyBorder="1" applyAlignment="1">
      <alignment horizontal="right" vertical="center" shrinkToFi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0" xfId="0" applyNumberFormat="1" applyFont="1" applyBorder="1">
      <alignment vertical="center"/>
    </xf>
    <xf numFmtId="0" fontId="16" fillId="7" borderId="18" xfId="0" applyFont="1" applyFill="1" applyBorder="1">
      <alignment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0" xfId="0" applyFont="1" applyFill="1">
      <alignment vertical="center"/>
    </xf>
    <xf numFmtId="0" fontId="17" fillId="7" borderId="0" xfId="0" applyFont="1" applyFill="1">
      <alignment vertical="center"/>
    </xf>
    <xf numFmtId="0" fontId="20" fillId="7" borderId="0" xfId="0" applyFont="1" applyFill="1">
      <alignment vertical="center"/>
    </xf>
    <xf numFmtId="0" fontId="20" fillId="7" borderId="0" xfId="0" applyFont="1" applyFill="1" applyBorder="1">
      <alignment vertical="center"/>
    </xf>
    <xf numFmtId="0" fontId="20" fillId="7" borderId="6" xfId="0" applyFont="1" applyFill="1" applyBorder="1" applyAlignment="1">
      <alignment vertical="center" shrinkToFit="1"/>
    </xf>
    <xf numFmtId="0" fontId="20" fillId="7" borderId="6" xfId="0" applyFont="1" applyFill="1" applyBorder="1" applyAlignment="1">
      <alignment horizontal="center" vertical="center" shrinkToFit="1"/>
    </xf>
    <xf numFmtId="180" fontId="20" fillId="7" borderId="6" xfId="0" applyNumberFormat="1" applyFont="1" applyFill="1" applyBorder="1" applyAlignment="1">
      <alignment horizontal="center" vertical="center" shrinkToFit="1"/>
    </xf>
    <xf numFmtId="180" fontId="20" fillId="7" borderId="3" xfId="0" applyNumberFormat="1" applyFont="1" applyFill="1" applyBorder="1" applyAlignment="1">
      <alignment horizontal="center" vertical="center" shrinkToFit="1"/>
    </xf>
    <xf numFmtId="0" fontId="20" fillId="7" borderId="3" xfId="0" applyFont="1" applyFill="1" applyBorder="1" applyAlignment="1">
      <alignment horizontal="left" vertical="center" shrinkToFit="1"/>
    </xf>
    <xf numFmtId="0" fontId="25" fillId="7" borderId="1" xfId="0" applyFont="1" applyFill="1" applyBorder="1" applyAlignment="1">
      <alignment vertical="center" shrinkToFit="1"/>
    </xf>
    <xf numFmtId="0" fontId="25" fillId="7" borderId="4" xfId="0" applyFont="1" applyFill="1" applyBorder="1" applyAlignment="1">
      <alignment horizontal="center" vertical="center" shrinkToFit="1"/>
    </xf>
    <xf numFmtId="0" fontId="25" fillId="7" borderId="1" xfId="0" applyFont="1" applyFill="1" applyBorder="1" applyAlignment="1">
      <alignment horizontal="center" vertical="center" shrinkToFit="1"/>
    </xf>
    <xf numFmtId="0" fontId="20" fillId="7" borderId="14" xfId="0" applyFont="1" applyFill="1" applyBorder="1" applyAlignment="1">
      <alignment horizontal="left" vertical="center" shrinkToFit="1"/>
    </xf>
    <xf numFmtId="0" fontId="20" fillId="7" borderId="4" xfId="0" applyFont="1" applyFill="1" applyBorder="1" applyAlignment="1">
      <alignment horizontal="distributed" vertical="center"/>
    </xf>
    <xf numFmtId="0" fontId="20" fillId="7" borderId="6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2" fontId="4" fillId="0" borderId="7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42" fontId="4" fillId="5" borderId="7" xfId="0" applyNumberFormat="1" applyFont="1" applyFill="1" applyBorder="1" applyAlignment="1">
      <alignment horizontal="right" vertical="center" shrinkToFit="1"/>
    </xf>
    <xf numFmtId="42" fontId="9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1" fontId="8" fillId="0" borderId="4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1" fontId="8" fillId="0" borderId="6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 shrinkToFit="1"/>
    </xf>
    <xf numFmtId="41" fontId="8" fillId="0" borderId="4" xfId="0" applyNumberFormat="1" applyFont="1" applyBorder="1" applyAlignment="1">
      <alignment horizontal="center" vertical="center" shrinkToFit="1"/>
    </xf>
    <xf numFmtId="41" fontId="4" fillId="0" borderId="16" xfId="0" applyNumberFormat="1" applyFont="1" applyFill="1" applyBorder="1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41" fontId="8" fillId="0" borderId="16" xfId="0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41" fontId="23" fillId="7" borderId="20" xfId="0" applyNumberFormat="1" applyFont="1" applyFill="1" applyBorder="1" applyAlignment="1">
      <alignment horizontal="left" vertical="center" wrapText="1"/>
    </xf>
    <xf numFmtId="0" fontId="26" fillId="7" borderId="21" xfId="0" applyFont="1" applyFill="1" applyBorder="1" applyAlignment="1">
      <alignment horizontal="left" vertical="center" wrapText="1"/>
    </xf>
    <xf numFmtId="0" fontId="26" fillId="7" borderId="22" xfId="0" applyFont="1" applyFill="1" applyBorder="1" applyAlignment="1">
      <alignment horizontal="left" vertical="center" wrapText="1"/>
    </xf>
    <xf numFmtId="0" fontId="26" fillId="7" borderId="23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7" borderId="24" xfId="0" applyFont="1" applyFill="1" applyBorder="1" applyAlignment="1">
      <alignment horizontal="left" vertical="center" wrapText="1"/>
    </xf>
    <xf numFmtId="0" fontId="26" fillId="7" borderId="13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horizontal="left" vertical="center" wrapText="1"/>
    </xf>
    <xf numFmtId="0" fontId="16" fillId="7" borderId="21" xfId="0" applyFont="1" applyFill="1" applyBorder="1" applyAlignment="1">
      <alignment horizontal="center" vertical="top"/>
    </xf>
    <xf numFmtId="0" fontId="16" fillId="7" borderId="22" xfId="0" applyFont="1" applyFill="1" applyBorder="1" applyAlignment="1">
      <alignment horizontal="center" vertical="top"/>
    </xf>
    <xf numFmtId="0" fontId="16" fillId="7" borderId="0" xfId="0" applyFont="1" applyFill="1" applyBorder="1" applyAlignment="1">
      <alignment horizontal="center" vertical="top"/>
    </xf>
    <xf numFmtId="0" fontId="16" fillId="7" borderId="24" xfId="0" applyFont="1" applyFill="1" applyBorder="1" applyAlignment="1">
      <alignment horizontal="center" vertical="top"/>
    </xf>
    <xf numFmtId="0" fontId="16" fillId="7" borderId="3" xfId="0" applyFont="1" applyFill="1" applyBorder="1" applyAlignment="1">
      <alignment horizontal="center" vertical="top"/>
    </xf>
    <xf numFmtId="0" fontId="16" fillId="7" borderId="14" xfId="0" applyFont="1" applyFill="1" applyBorder="1" applyAlignment="1">
      <alignment horizontal="center" vertical="top"/>
    </xf>
    <xf numFmtId="0" fontId="16" fillId="7" borderId="20" xfId="0" applyFont="1" applyFill="1" applyBorder="1" applyAlignment="1">
      <alignment horizontal="center" vertical="top"/>
    </xf>
    <xf numFmtId="0" fontId="16" fillId="7" borderId="23" xfId="0" applyFont="1" applyFill="1" applyBorder="1" applyAlignment="1">
      <alignment horizontal="center" vertical="top"/>
    </xf>
    <xf numFmtId="0" fontId="16" fillId="7" borderId="13" xfId="0" applyFont="1" applyFill="1" applyBorder="1" applyAlignment="1">
      <alignment horizontal="center" vertical="top"/>
    </xf>
    <xf numFmtId="0" fontId="27" fillId="7" borderId="20" xfId="0" applyFont="1" applyFill="1" applyBorder="1" applyAlignment="1">
      <alignment horizontal="center" vertical="top"/>
    </xf>
    <xf numFmtId="0" fontId="27" fillId="7" borderId="21" xfId="0" applyFont="1" applyFill="1" applyBorder="1" applyAlignment="1">
      <alignment horizontal="center" vertical="top"/>
    </xf>
    <xf numFmtId="0" fontId="27" fillId="7" borderId="22" xfId="0" applyFont="1" applyFill="1" applyBorder="1" applyAlignment="1">
      <alignment horizontal="center" vertical="top"/>
    </xf>
    <xf numFmtId="0" fontId="27" fillId="7" borderId="23" xfId="0" applyFont="1" applyFill="1" applyBorder="1" applyAlignment="1">
      <alignment horizontal="center" vertical="top"/>
    </xf>
    <xf numFmtId="0" fontId="27" fillId="7" borderId="0" xfId="0" applyFont="1" applyFill="1" applyBorder="1" applyAlignment="1">
      <alignment horizontal="center" vertical="top"/>
    </xf>
    <xf numFmtId="0" fontId="27" fillId="7" borderId="24" xfId="0" applyFont="1" applyFill="1" applyBorder="1" applyAlignment="1">
      <alignment horizontal="center" vertical="top"/>
    </xf>
    <xf numFmtId="0" fontId="27" fillId="7" borderId="13" xfId="0" applyFont="1" applyFill="1" applyBorder="1" applyAlignment="1">
      <alignment horizontal="center" vertical="top"/>
    </xf>
    <xf numFmtId="0" fontId="27" fillId="7" borderId="3" xfId="0" applyFont="1" applyFill="1" applyBorder="1" applyAlignment="1">
      <alignment horizontal="center" vertical="top"/>
    </xf>
    <xf numFmtId="0" fontId="27" fillId="7" borderId="14" xfId="0" applyFont="1" applyFill="1" applyBorder="1" applyAlignment="1">
      <alignment horizontal="center" vertical="top"/>
    </xf>
    <xf numFmtId="0" fontId="23" fillId="7" borderId="4" xfId="0" applyFont="1" applyFill="1" applyBorder="1" applyAlignment="1">
      <alignment horizontal="distributed" vertical="center"/>
    </xf>
    <xf numFmtId="0" fontId="23" fillId="7" borderId="5" xfId="0" applyFont="1" applyFill="1" applyBorder="1" applyAlignment="1">
      <alignment horizontal="distributed" vertical="center"/>
    </xf>
    <xf numFmtId="181" fontId="23" fillId="7" borderId="4" xfId="0" applyNumberFormat="1" applyFont="1" applyFill="1" applyBorder="1" applyAlignment="1">
      <alignment horizontal="left" vertical="center" shrinkToFit="1"/>
    </xf>
    <xf numFmtId="181" fontId="23" fillId="7" borderId="6" xfId="0" applyNumberFormat="1" applyFont="1" applyFill="1" applyBorder="1" applyAlignment="1">
      <alignment horizontal="left" vertical="center" shrinkToFit="1"/>
    </xf>
    <xf numFmtId="181" fontId="23" fillId="7" borderId="5" xfId="0" applyNumberFormat="1" applyFont="1" applyFill="1" applyBorder="1" applyAlignment="1">
      <alignment horizontal="left" vertical="center" shrinkToFit="1"/>
    </xf>
    <xf numFmtId="0" fontId="23" fillId="7" borderId="20" xfId="0" applyFont="1" applyFill="1" applyBorder="1" applyAlignment="1">
      <alignment horizontal="distributed" vertical="center"/>
    </xf>
    <xf numFmtId="0" fontId="26" fillId="7" borderId="21" xfId="0" applyFont="1" applyFill="1" applyBorder="1" applyAlignment="1">
      <alignment horizontal="distributed" vertical="center"/>
    </xf>
    <xf numFmtId="0" fontId="26" fillId="7" borderId="22" xfId="0" applyFont="1" applyFill="1" applyBorder="1" applyAlignment="1">
      <alignment horizontal="distributed" vertical="center"/>
    </xf>
    <xf numFmtId="0" fontId="26" fillId="7" borderId="6" xfId="0" applyFont="1" applyFill="1" applyBorder="1" applyAlignment="1">
      <alignment horizontal="distributed" vertical="center"/>
    </xf>
    <xf numFmtId="0" fontId="26" fillId="7" borderId="5" xfId="0" applyFont="1" applyFill="1" applyBorder="1" applyAlignment="1">
      <alignment horizontal="distributed" vertical="center"/>
    </xf>
    <xf numFmtId="0" fontId="25" fillId="7" borderId="4" xfId="0" applyFont="1" applyFill="1" applyBorder="1" applyAlignment="1">
      <alignment horizontal="left" vertical="center"/>
    </xf>
    <xf numFmtId="0" fontId="28" fillId="7" borderId="6" xfId="0" applyFont="1" applyFill="1" applyBorder="1" applyAlignment="1">
      <alignment horizontal="left" vertical="center"/>
    </xf>
    <xf numFmtId="0" fontId="28" fillId="7" borderId="5" xfId="0" applyFont="1" applyFill="1" applyBorder="1" applyAlignment="1">
      <alignment horizontal="left" vertical="center"/>
    </xf>
    <xf numFmtId="0" fontId="25" fillId="7" borderId="4" xfId="0" applyFont="1" applyFill="1" applyBorder="1" applyAlignment="1">
      <alignment horizontal="distributed" vertical="center"/>
    </xf>
    <xf numFmtId="0" fontId="25" fillId="7" borderId="5" xfId="0" applyFont="1" applyFill="1" applyBorder="1" applyAlignment="1">
      <alignment horizontal="distributed" vertical="center"/>
    </xf>
    <xf numFmtId="41" fontId="25" fillId="7" borderId="4" xfId="0" applyNumberFormat="1" applyFont="1" applyFill="1" applyBorder="1" applyAlignment="1">
      <alignment horizontal="center" vertical="center" shrinkToFit="1"/>
    </xf>
    <xf numFmtId="0" fontId="28" fillId="7" borderId="5" xfId="0" applyFont="1" applyFill="1" applyBorder="1" applyAlignment="1">
      <alignment horizontal="center" vertical="center" shrinkToFit="1"/>
    </xf>
    <xf numFmtId="41" fontId="25" fillId="7" borderId="4" xfId="0" applyNumberFormat="1" applyFont="1" applyFill="1" applyBorder="1" applyAlignment="1">
      <alignment vertical="center" shrinkToFit="1"/>
    </xf>
    <xf numFmtId="0" fontId="28" fillId="7" borderId="6" xfId="0" applyFont="1" applyFill="1" applyBorder="1" applyAlignment="1">
      <alignment vertical="center" shrinkToFit="1"/>
    </xf>
    <xf numFmtId="0" fontId="28" fillId="7" borderId="5" xfId="0" applyFont="1" applyFill="1" applyBorder="1" applyAlignment="1">
      <alignment vertical="center" shrinkToFit="1"/>
    </xf>
    <xf numFmtId="41" fontId="25" fillId="7" borderId="1" xfId="0" applyNumberFormat="1" applyFont="1" applyFill="1" applyBorder="1" applyAlignment="1">
      <alignment vertical="center" shrinkToFit="1"/>
    </xf>
    <xf numFmtId="0" fontId="28" fillId="7" borderId="1" xfId="0" applyFont="1" applyFill="1" applyBorder="1" applyAlignment="1">
      <alignment vertical="center"/>
    </xf>
    <xf numFmtId="0" fontId="25" fillId="7" borderId="1" xfId="0" applyFont="1" applyFill="1" applyBorder="1" applyAlignment="1">
      <alignment horizontal="left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distributed" vertical="center"/>
    </xf>
    <xf numFmtId="41" fontId="25" fillId="7" borderId="1" xfId="0" applyNumberFormat="1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vertical="center" shrinkToFit="1"/>
    </xf>
    <xf numFmtId="41" fontId="25" fillId="7" borderId="5" xfId="0" applyNumberFormat="1" applyFont="1" applyFill="1" applyBorder="1" applyAlignment="1">
      <alignment vertical="center" shrinkToFit="1"/>
    </xf>
    <xf numFmtId="0" fontId="16" fillId="7" borderId="25" xfId="0" applyFont="1" applyFill="1" applyBorder="1" applyAlignment="1">
      <alignment horizontal="center" vertical="top"/>
    </xf>
    <xf numFmtId="0" fontId="28" fillId="7" borderId="25" xfId="0" applyFont="1" applyFill="1" applyBorder="1" applyAlignment="1">
      <alignment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distributed" vertical="center"/>
    </xf>
    <xf numFmtId="0" fontId="28" fillId="7" borderId="21" xfId="0" applyFont="1" applyFill="1" applyBorder="1" applyAlignment="1">
      <alignment vertical="center"/>
    </xf>
    <xf numFmtId="0" fontId="28" fillId="7" borderId="22" xfId="0" applyFont="1" applyFill="1" applyBorder="1" applyAlignment="1">
      <alignment vertical="center"/>
    </xf>
    <xf numFmtId="0" fontId="20" fillId="7" borderId="20" xfId="0" applyFont="1" applyFill="1" applyBorder="1" applyAlignment="1">
      <alignment horizontal="distributed" vertical="center"/>
    </xf>
    <xf numFmtId="0" fontId="20" fillId="7" borderId="22" xfId="0" applyFont="1" applyFill="1" applyBorder="1" applyAlignment="1">
      <alignment horizontal="distributed" vertical="center"/>
    </xf>
    <xf numFmtId="0" fontId="25" fillId="7" borderId="10" xfId="0" applyFont="1" applyFill="1" applyBorder="1" applyAlignment="1">
      <alignment horizontal="distributed" vertical="center"/>
    </xf>
    <xf numFmtId="0" fontId="28" fillId="7" borderId="10" xfId="0" applyFont="1" applyFill="1" applyBorder="1" applyAlignment="1">
      <alignment vertical="center"/>
    </xf>
    <xf numFmtId="0" fontId="20" fillId="0" borderId="1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5" xfId="0" applyFont="1" applyBorder="1" applyAlignment="1">
      <alignment horizontal="distributed" vertical="center"/>
    </xf>
    <xf numFmtId="0" fontId="16" fillId="7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0" fillId="7" borderId="21" xfId="0" applyFont="1" applyFill="1" applyBorder="1" applyAlignment="1">
      <alignment horizontal="distributed" vertical="center"/>
    </xf>
    <xf numFmtId="0" fontId="28" fillId="7" borderId="22" xfId="0" applyFont="1" applyFill="1" applyBorder="1" applyAlignment="1">
      <alignment horizontal="distributed" vertical="center"/>
    </xf>
    <xf numFmtId="0" fontId="20" fillId="7" borderId="23" xfId="0" applyFont="1" applyFill="1" applyBorder="1" applyAlignment="1">
      <alignment horizontal="distributed" vertical="center"/>
    </xf>
    <xf numFmtId="0" fontId="20" fillId="7" borderId="0" xfId="0" applyFont="1" applyFill="1" applyBorder="1" applyAlignment="1">
      <alignment horizontal="distributed" vertical="center"/>
    </xf>
    <xf numFmtId="0" fontId="28" fillId="7" borderId="24" xfId="0" applyFont="1" applyFill="1" applyBorder="1" applyAlignment="1">
      <alignment horizontal="distributed" vertical="center"/>
    </xf>
    <xf numFmtId="0" fontId="20" fillId="7" borderId="13" xfId="0" applyFont="1" applyFill="1" applyBorder="1" applyAlignment="1">
      <alignment horizontal="distributed" vertical="center"/>
    </xf>
    <xf numFmtId="0" fontId="20" fillId="7" borderId="3" xfId="0" applyFont="1" applyFill="1" applyBorder="1" applyAlignment="1">
      <alignment horizontal="distributed" vertical="center"/>
    </xf>
    <xf numFmtId="0" fontId="28" fillId="7" borderId="14" xfId="0" applyFont="1" applyFill="1" applyBorder="1" applyAlignment="1">
      <alignment horizontal="distributed" vertical="center"/>
    </xf>
    <xf numFmtId="0" fontId="21" fillId="7" borderId="4" xfId="0" applyFont="1" applyFill="1" applyBorder="1" applyAlignment="1">
      <alignment horizontal="distributed" vertical="center" shrinkToFit="1"/>
    </xf>
    <xf numFmtId="0" fontId="21" fillId="7" borderId="6" xfId="0" applyFont="1" applyFill="1" applyBorder="1" applyAlignment="1">
      <alignment horizontal="distributed" vertical="center" shrinkToFit="1"/>
    </xf>
    <xf numFmtId="0" fontId="22" fillId="7" borderId="5" xfId="0" applyFont="1" applyFill="1" applyBorder="1" applyAlignment="1">
      <alignment horizontal="distributed" vertical="center" shrinkToFit="1"/>
    </xf>
    <xf numFmtId="0" fontId="20" fillId="7" borderId="20" xfId="0" applyFont="1" applyFill="1" applyBorder="1" applyAlignment="1">
      <alignment horizontal="center" vertical="center" shrinkToFit="1"/>
    </xf>
    <xf numFmtId="0" fontId="20" fillId="7" borderId="21" xfId="0" applyFont="1" applyFill="1" applyBorder="1" applyAlignment="1">
      <alignment horizontal="center" vertical="center" shrinkToFit="1"/>
    </xf>
    <xf numFmtId="0" fontId="28" fillId="7" borderId="21" xfId="0" applyFont="1" applyFill="1" applyBorder="1" applyAlignment="1">
      <alignment horizontal="center" vertical="center" shrinkToFit="1"/>
    </xf>
    <xf numFmtId="0" fontId="28" fillId="7" borderId="22" xfId="0" applyFont="1" applyFill="1" applyBorder="1" applyAlignment="1">
      <alignment horizontal="center" vertical="center" shrinkToFit="1"/>
    </xf>
    <xf numFmtId="180" fontId="23" fillId="7" borderId="1" xfId="0" applyNumberFormat="1" applyFont="1" applyFill="1" applyBorder="1" applyAlignment="1">
      <alignment horizontal="center" vertical="center" shrinkToFit="1"/>
    </xf>
    <xf numFmtId="0" fontId="28" fillId="7" borderId="4" xfId="0" applyFont="1" applyFill="1" applyBorder="1" applyAlignment="1">
      <alignment vertical="center" shrinkToFit="1"/>
    </xf>
    <xf numFmtId="0" fontId="28" fillId="7" borderId="21" xfId="0" applyFont="1" applyFill="1" applyBorder="1" applyAlignment="1">
      <alignment horizontal="left" vertical="center" wrapText="1"/>
    </xf>
    <xf numFmtId="0" fontId="28" fillId="7" borderId="22" xfId="0" applyFont="1" applyFill="1" applyBorder="1" applyAlignment="1">
      <alignment horizontal="left" vertical="center" wrapText="1"/>
    </xf>
    <xf numFmtId="0" fontId="28" fillId="7" borderId="23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28" fillId="7" borderId="24" xfId="0" applyFont="1" applyFill="1" applyBorder="1" applyAlignment="1">
      <alignment horizontal="left" vertical="center" wrapText="1"/>
    </xf>
    <xf numFmtId="0" fontId="28" fillId="7" borderId="13" xfId="0" applyFont="1" applyFill="1" applyBorder="1" applyAlignment="1">
      <alignment horizontal="left" vertical="center" wrapText="1"/>
    </xf>
    <xf numFmtId="0" fontId="28" fillId="7" borderId="3" xfId="0" applyFont="1" applyFill="1" applyBorder="1" applyAlignment="1">
      <alignment horizontal="left" vertical="center" wrapText="1"/>
    </xf>
    <xf numFmtId="0" fontId="28" fillId="7" borderId="14" xfId="0" applyFont="1" applyFill="1" applyBorder="1" applyAlignment="1">
      <alignment horizontal="left" vertical="center" wrapText="1"/>
    </xf>
    <xf numFmtId="0" fontId="20" fillId="7" borderId="4" xfId="0" applyFont="1" applyFill="1" applyBorder="1" applyAlignment="1">
      <alignment horizontal="distributed" vertical="center" shrinkToFit="1"/>
    </xf>
    <xf numFmtId="0" fontId="20" fillId="7" borderId="6" xfId="0" applyFont="1" applyFill="1" applyBorder="1" applyAlignment="1">
      <alignment horizontal="distributed" vertical="center" shrinkToFit="1"/>
    </xf>
    <xf numFmtId="0" fontId="28" fillId="7" borderId="5" xfId="0" applyFont="1" applyFill="1" applyBorder="1" applyAlignment="1">
      <alignment horizontal="distributed" vertical="center" shrinkToFit="1"/>
    </xf>
    <xf numFmtId="0" fontId="17" fillId="7" borderId="19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distributed" vertical="center"/>
    </xf>
    <xf numFmtId="0" fontId="20" fillId="7" borderId="6" xfId="0" applyFont="1" applyFill="1" applyBorder="1" applyAlignment="1">
      <alignment horizontal="distributed" vertical="center"/>
    </xf>
    <xf numFmtId="0" fontId="28" fillId="7" borderId="5" xfId="0" applyFont="1" applyFill="1" applyBorder="1" applyAlignment="1">
      <alignment horizontal="distributed" vertical="center"/>
    </xf>
    <xf numFmtId="0" fontId="20" fillId="7" borderId="1" xfId="0" applyFont="1" applyFill="1" applyBorder="1" applyAlignment="1">
      <alignment horizontal="distributed" vertical="center"/>
    </xf>
    <xf numFmtId="0" fontId="28" fillId="7" borderId="1" xfId="0" applyFont="1" applyFill="1" applyBorder="1" applyAlignment="1">
      <alignment horizontal="distributed" vertical="center"/>
    </xf>
    <xf numFmtId="0" fontId="20" fillId="7" borderId="10" xfId="0" applyFont="1" applyFill="1" applyBorder="1" applyAlignment="1">
      <alignment horizontal="distributed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workbookViewId="0">
      <selection activeCell="A39" sqref="A39:XFD39"/>
    </sheetView>
  </sheetViews>
  <sheetFormatPr defaultRowHeight="15.6"/>
  <cols>
    <col min="1" max="1" width="10.88671875" style="27" customWidth="1"/>
    <col min="2" max="2" width="24.77734375" style="1" customWidth="1"/>
    <col min="3" max="3" width="13" style="16" customWidth="1"/>
    <col min="4" max="4" width="13" style="18" customWidth="1"/>
    <col min="5" max="5" width="13.33203125" style="18" customWidth="1"/>
    <col min="6" max="6" width="13.109375" style="1" customWidth="1"/>
    <col min="7" max="256" width="9" style="1"/>
    <col min="257" max="257" width="11.109375" style="1" customWidth="1"/>
    <col min="258" max="258" width="24.77734375" style="1" customWidth="1"/>
    <col min="259" max="260" width="13.6640625" style="1" customWidth="1"/>
    <col min="261" max="261" width="13.88671875" style="1" customWidth="1"/>
    <col min="262" max="262" width="16.33203125" style="1" customWidth="1"/>
    <col min="263" max="512" width="9" style="1"/>
    <col min="513" max="513" width="11.109375" style="1" customWidth="1"/>
    <col min="514" max="514" width="24.77734375" style="1" customWidth="1"/>
    <col min="515" max="516" width="13.6640625" style="1" customWidth="1"/>
    <col min="517" max="517" width="13.88671875" style="1" customWidth="1"/>
    <col min="518" max="518" width="16.33203125" style="1" customWidth="1"/>
    <col min="519" max="768" width="9" style="1"/>
    <col min="769" max="769" width="11.109375" style="1" customWidth="1"/>
    <col min="770" max="770" width="24.77734375" style="1" customWidth="1"/>
    <col min="771" max="772" width="13.6640625" style="1" customWidth="1"/>
    <col min="773" max="773" width="13.88671875" style="1" customWidth="1"/>
    <col min="774" max="774" width="16.33203125" style="1" customWidth="1"/>
    <col min="775" max="1024" width="9" style="1"/>
    <col min="1025" max="1025" width="11.109375" style="1" customWidth="1"/>
    <col min="1026" max="1026" width="24.77734375" style="1" customWidth="1"/>
    <col min="1027" max="1028" width="13.6640625" style="1" customWidth="1"/>
    <col min="1029" max="1029" width="13.88671875" style="1" customWidth="1"/>
    <col min="1030" max="1030" width="16.33203125" style="1" customWidth="1"/>
    <col min="1031" max="1280" width="9" style="1"/>
    <col min="1281" max="1281" width="11.109375" style="1" customWidth="1"/>
    <col min="1282" max="1282" width="24.77734375" style="1" customWidth="1"/>
    <col min="1283" max="1284" width="13.6640625" style="1" customWidth="1"/>
    <col min="1285" max="1285" width="13.88671875" style="1" customWidth="1"/>
    <col min="1286" max="1286" width="16.33203125" style="1" customWidth="1"/>
    <col min="1287" max="1536" width="9" style="1"/>
    <col min="1537" max="1537" width="11.109375" style="1" customWidth="1"/>
    <col min="1538" max="1538" width="24.77734375" style="1" customWidth="1"/>
    <col min="1539" max="1540" width="13.6640625" style="1" customWidth="1"/>
    <col min="1541" max="1541" width="13.88671875" style="1" customWidth="1"/>
    <col min="1542" max="1542" width="16.33203125" style="1" customWidth="1"/>
    <col min="1543" max="1792" width="9" style="1"/>
    <col min="1793" max="1793" width="11.109375" style="1" customWidth="1"/>
    <col min="1794" max="1794" width="24.77734375" style="1" customWidth="1"/>
    <col min="1795" max="1796" width="13.6640625" style="1" customWidth="1"/>
    <col min="1797" max="1797" width="13.88671875" style="1" customWidth="1"/>
    <col min="1798" max="1798" width="16.33203125" style="1" customWidth="1"/>
    <col min="1799" max="2048" width="9" style="1"/>
    <col min="2049" max="2049" width="11.109375" style="1" customWidth="1"/>
    <col min="2050" max="2050" width="24.77734375" style="1" customWidth="1"/>
    <col min="2051" max="2052" width="13.6640625" style="1" customWidth="1"/>
    <col min="2053" max="2053" width="13.88671875" style="1" customWidth="1"/>
    <col min="2054" max="2054" width="16.33203125" style="1" customWidth="1"/>
    <col min="2055" max="2304" width="9" style="1"/>
    <col min="2305" max="2305" width="11.109375" style="1" customWidth="1"/>
    <col min="2306" max="2306" width="24.77734375" style="1" customWidth="1"/>
    <col min="2307" max="2308" width="13.6640625" style="1" customWidth="1"/>
    <col min="2309" max="2309" width="13.88671875" style="1" customWidth="1"/>
    <col min="2310" max="2310" width="16.33203125" style="1" customWidth="1"/>
    <col min="2311" max="2560" width="9" style="1"/>
    <col min="2561" max="2561" width="11.109375" style="1" customWidth="1"/>
    <col min="2562" max="2562" width="24.77734375" style="1" customWidth="1"/>
    <col min="2563" max="2564" width="13.6640625" style="1" customWidth="1"/>
    <col min="2565" max="2565" width="13.88671875" style="1" customWidth="1"/>
    <col min="2566" max="2566" width="16.33203125" style="1" customWidth="1"/>
    <col min="2567" max="2816" width="9" style="1"/>
    <col min="2817" max="2817" width="11.109375" style="1" customWidth="1"/>
    <col min="2818" max="2818" width="24.77734375" style="1" customWidth="1"/>
    <col min="2819" max="2820" width="13.6640625" style="1" customWidth="1"/>
    <col min="2821" max="2821" width="13.88671875" style="1" customWidth="1"/>
    <col min="2822" max="2822" width="16.33203125" style="1" customWidth="1"/>
    <col min="2823" max="3072" width="9" style="1"/>
    <col min="3073" max="3073" width="11.109375" style="1" customWidth="1"/>
    <col min="3074" max="3074" width="24.77734375" style="1" customWidth="1"/>
    <col min="3075" max="3076" width="13.6640625" style="1" customWidth="1"/>
    <col min="3077" max="3077" width="13.88671875" style="1" customWidth="1"/>
    <col min="3078" max="3078" width="16.33203125" style="1" customWidth="1"/>
    <col min="3079" max="3328" width="9" style="1"/>
    <col min="3329" max="3329" width="11.109375" style="1" customWidth="1"/>
    <col min="3330" max="3330" width="24.77734375" style="1" customWidth="1"/>
    <col min="3331" max="3332" width="13.6640625" style="1" customWidth="1"/>
    <col min="3333" max="3333" width="13.88671875" style="1" customWidth="1"/>
    <col min="3334" max="3334" width="16.33203125" style="1" customWidth="1"/>
    <col min="3335" max="3584" width="9" style="1"/>
    <col min="3585" max="3585" width="11.109375" style="1" customWidth="1"/>
    <col min="3586" max="3586" width="24.77734375" style="1" customWidth="1"/>
    <col min="3587" max="3588" width="13.6640625" style="1" customWidth="1"/>
    <col min="3589" max="3589" width="13.88671875" style="1" customWidth="1"/>
    <col min="3590" max="3590" width="16.33203125" style="1" customWidth="1"/>
    <col min="3591" max="3840" width="9" style="1"/>
    <col min="3841" max="3841" width="11.109375" style="1" customWidth="1"/>
    <col min="3842" max="3842" width="24.77734375" style="1" customWidth="1"/>
    <col min="3843" max="3844" width="13.6640625" style="1" customWidth="1"/>
    <col min="3845" max="3845" width="13.88671875" style="1" customWidth="1"/>
    <col min="3846" max="3846" width="16.33203125" style="1" customWidth="1"/>
    <col min="3847" max="4096" width="9" style="1"/>
    <col min="4097" max="4097" width="11.109375" style="1" customWidth="1"/>
    <col min="4098" max="4098" width="24.77734375" style="1" customWidth="1"/>
    <col min="4099" max="4100" width="13.6640625" style="1" customWidth="1"/>
    <col min="4101" max="4101" width="13.88671875" style="1" customWidth="1"/>
    <col min="4102" max="4102" width="16.33203125" style="1" customWidth="1"/>
    <col min="4103" max="4352" width="9" style="1"/>
    <col min="4353" max="4353" width="11.109375" style="1" customWidth="1"/>
    <col min="4354" max="4354" width="24.77734375" style="1" customWidth="1"/>
    <col min="4355" max="4356" width="13.6640625" style="1" customWidth="1"/>
    <col min="4357" max="4357" width="13.88671875" style="1" customWidth="1"/>
    <col min="4358" max="4358" width="16.33203125" style="1" customWidth="1"/>
    <col min="4359" max="4608" width="9" style="1"/>
    <col min="4609" max="4609" width="11.109375" style="1" customWidth="1"/>
    <col min="4610" max="4610" width="24.77734375" style="1" customWidth="1"/>
    <col min="4611" max="4612" width="13.6640625" style="1" customWidth="1"/>
    <col min="4613" max="4613" width="13.88671875" style="1" customWidth="1"/>
    <col min="4614" max="4614" width="16.33203125" style="1" customWidth="1"/>
    <col min="4615" max="4864" width="9" style="1"/>
    <col min="4865" max="4865" width="11.109375" style="1" customWidth="1"/>
    <col min="4866" max="4866" width="24.77734375" style="1" customWidth="1"/>
    <col min="4867" max="4868" width="13.6640625" style="1" customWidth="1"/>
    <col min="4869" max="4869" width="13.88671875" style="1" customWidth="1"/>
    <col min="4870" max="4870" width="16.33203125" style="1" customWidth="1"/>
    <col min="4871" max="5120" width="9" style="1"/>
    <col min="5121" max="5121" width="11.109375" style="1" customWidth="1"/>
    <col min="5122" max="5122" width="24.77734375" style="1" customWidth="1"/>
    <col min="5123" max="5124" width="13.6640625" style="1" customWidth="1"/>
    <col min="5125" max="5125" width="13.88671875" style="1" customWidth="1"/>
    <col min="5126" max="5126" width="16.33203125" style="1" customWidth="1"/>
    <col min="5127" max="5376" width="9" style="1"/>
    <col min="5377" max="5377" width="11.109375" style="1" customWidth="1"/>
    <col min="5378" max="5378" width="24.77734375" style="1" customWidth="1"/>
    <col min="5379" max="5380" width="13.6640625" style="1" customWidth="1"/>
    <col min="5381" max="5381" width="13.88671875" style="1" customWidth="1"/>
    <col min="5382" max="5382" width="16.33203125" style="1" customWidth="1"/>
    <col min="5383" max="5632" width="9" style="1"/>
    <col min="5633" max="5633" width="11.109375" style="1" customWidth="1"/>
    <col min="5634" max="5634" width="24.77734375" style="1" customWidth="1"/>
    <col min="5635" max="5636" width="13.6640625" style="1" customWidth="1"/>
    <col min="5637" max="5637" width="13.88671875" style="1" customWidth="1"/>
    <col min="5638" max="5638" width="16.33203125" style="1" customWidth="1"/>
    <col min="5639" max="5888" width="9" style="1"/>
    <col min="5889" max="5889" width="11.109375" style="1" customWidth="1"/>
    <col min="5890" max="5890" width="24.77734375" style="1" customWidth="1"/>
    <col min="5891" max="5892" width="13.6640625" style="1" customWidth="1"/>
    <col min="5893" max="5893" width="13.88671875" style="1" customWidth="1"/>
    <col min="5894" max="5894" width="16.33203125" style="1" customWidth="1"/>
    <col min="5895" max="6144" width="9" style="1"/>
    <col min="6145" max="6145" width="11.109375" style="1" customWidth="1"/>
    <col min="6146" max="6146" width="24.77734375" style="1" customWidth="1"/>
    <col min="6147" max="6148" width="13.6640625" style="1" customWidth="1"/>
    <col min="6149" max="6149" width="13.88671875" style="1" customWidth="1"/>
    <col min="6150" max="6150" width="16.33203125" style="1" customWidth="1"/>
    <col min="6151" max="6400" width="9" style="1"/>
    <col min="6401" max="6401" width="11.109375" style="1" customWidth="1"/>
    <col min="6402" max="6402" width="24.77734375" style="1" customWidth="1"/>
    <col min="6403" max="6404" width="13.6640625" style="1" customWidth="1"/>
    <col min="6405" max="6405" width="13.88671875" style="1" customWidth="1"/>
    <col min="6406" max="6406" width="16.33203125" style="1" customWidth="1"/>
    <col min="6407" max="6656" width="9" style="1"/>
    <col min="6657" max="6657" width="11.109375" style="1" customWidth="1"/>
    <col min="6658" max="6658" width="24.77734375" style="1" customWidth="1"/>
    <col min="6659" max="6660" width="13.6640625" style="1" customWidth="1"/>
    <col min="6661" max="6661" width="13.88671875" style="1" customWidth="1"/>
    <col min="6662" max="6662" width="16.33203125" style="1" customWidth="1"/>
    <col min="6663" max="6912" width="9" style="1"/>
    <col min="6913" max="6913" width="11.109375" style="1" customWidth="1"/>
    <col min="6914" max="6914" width="24.77734375" style="1" customWidth="1"/>
    <col min="6915" max="6916" width="13.6640625" style="1" customWidth="1"/>
    <col min="6917" max="6917" width="13.88671875" style="1" customWidth="1"/>
    <col min="6918" max="6918" width="16.33203125" style="1" customWidth="1"/>
    <col min="6919" max="7168" width="9" style="1"/>
    <col min="7169" max="7169" width="11.109375" style="1" customWidth="1"/>
    <col min="7170" max="7170" width="24.77734375" style="1" customWidth="1"/>
    <col min="7171" max="7172" width="13.6640625" style="1" customWidth="1"/>
    <col min="7173" max="7173" width="13.88671875" style="1" customWidth="1"/>
    <col min="7174" max="7174" width="16.33203125" style="1" customWidth="1"/>
    <col min="7175" max="7424" width="9" style="1"/>
    <col min="7425" max="7425" width="11.109375" style="1" customWidth="1"/>
    <col min="7426" max="7426" width="24.77734375" style="1" customWidth="1"/>
    <col min="7427" max="7428" width="13.6640625" style="1" customWidth="1"/>
    <col min="7429" max="7429" width="13.88671875" style="1" customWidth="1"/>
    <col min="7430" max="7430" width="16.33203125" style="1" customWidth="1"/>
    <col min="7431" max="7680" width="9" style="1"/>
    <col min="7681" max="7681" width="11.109375" style="1" customWidth="1"/>
    <col min="7682" max="7682" width="24.77734375" style="1" customWidth="1"/>
    <col min="7683" max="7684" width="13.6640625" style="1" customWidth="1"/>
    <col min="7685" max="7685" width="13.88671875" style="1" customWidth="1"/>
    <col min="7686" max="7686" width="16.33203125" style="1" customWidth="1"/>
    <col min="7687" max="7936" width="9" style="1"/>
    <col min="7937" max="7937" width="11.109375" style="1" customWidth="1"/>
    <col min="7938" max="7938" width="24.77734375" style="1" customWidth="1"/>
    <col min="7939" max="7940" width="13.6640625" style="1" customWidth="1"/>
    <col min="7941" max="7941" width="13.88671875" style="1" customWidth="1"/>
    <col min="7942" max="7942" width="16.33203125" style="1" customWidth="1"/>
    <col min="7943" max="8192" width="9" style="1"/>
    <col min="8193" max="8193" width="11.109375" style="1" customWidth="1"/>
    <col min="8194" max="8194" width="24.77734375" style="1" customWidth="1"/>
    <col min="8195" max="8196" width="13.6640625" style="1" customWidth="1"/>
    <col min="8197" max="8197" width="13.88671875" style="1" customWidth="1"/>
    <col min="8198" max="8198" width="16.33203125" style="1" customWidth="1"/>
    <col min="8199" max="8448" width="9" style="1"/>
    <col min="8449" max="8449" width="11.109375" style="1" customWidth="1"/>
    <col min="8450" max="8450" width="24.77734375" style="1" customWidth="1"/>
    <col min="8451" max="8452" width="13.6640625" style="1" customWidth="1"/>
    <col min="8453" max="8453" width="13.88671875" style="1" customWidth="1"/>
    <col min="8454" max="8454" width="16.33203125" style="1" customWidth="1"/>
    <col min="8455" max="8704" width="9" style="1"/>
    <col min="8705" max="8705" width="11.109375" style="1" customWidth="1"/>
    <col min="8706" max="8706" width="24.77734375" style="1" customWidth="1"/>
    <col min="8707" max="8708" width="13.6640625" style="1" customWidth="1"/>
    <col min="8709" max="8709" width="13.88671875" style="1" customWidth="1"/>
    <col min="8710" max="8710" width="16.33203125" style="1" customWidth="1"/>
    <col min="8711" max="8960" width="9" style="1"/>
    <col min="8961" max="8961" width="11.109375" style="1" customWidth="1"/>
    <col min="8962" max="8962" width="24.77734375" style="1" customWidth="1"/>
    <col min="8963" max="8964" width="13.6640625" style="1" customWidth="1"/>
    <col min="8965" max="8965" width="13.88671875" style="1" customWidth="1"/>
    <col min="8966" max="8966" width="16.33203125" style="1" customWidth="1"/>
    <col min="8967" max="9216" width="9" style="1"/>
    <col min="9217" max="9217" width="11.109375" style="1" customWidth="1"/>
    <col min="9218" max="9218" width="24.77734375" style="1" customWidth="1"/>
    <col min="9219" max="9220" width="13.6640625" style="1" customWidth="1"/>
    <col min="9221" max="9221" width="13.88671875" style="1" customWidth="1"/>
    <col min="9222" max="9222" width="16.33203125" style="1" customWidth="1"/>
    <col min="9223" max="9472" width="9" style="1"/>
    <col min="9473" max="9473" width="11.109375" style="1" customWidth="1"/>
    <col min="9474" max="9474" width="24.77734375" style="1" customWidth="1"/>
    <col min="9475" max="9476" width="13.6640625" style="1" customWidth="1"/>
    <col min="9477" max="9477" width="13.88671875" style="1" customWidth="1"/>
    <col min="9478" max="9478" width="16.33203125" style="1" customWidth="1"/>
    <col min="9479" max="9728" width="9" style="1"/>
    <col min="9729" max="9729" width="11.109375" style="1" customWidth="1"/>
    <col min="9730" max="9730" width="24.77734375" style="1" customWidth="1"/>
    <col min="9731" max="9732" width="13.6640625" style="1" customWidth="1"/>
    <col min="9733" max="9733" width="13.88671875" style="1" customWidth="1"/>
    <col min="9734" max="9734" width="16.33203125" style="1" customWidth="1"/>
    <col min="9735" max="9984" width="9" style="1"/>
    <col min="9985" max="9985" width="11.109375" style="1" customWidth="1"/>
    <col min="9986" max="9986" width="24.77734375" style="1" customWidth="1"/>
    <col min="9987" max="9988" width="13.6640625" style="1" customWidth="1"/>
    <col min="9989" max="9989" width="13.88671875" style="1" customWidth="1"/>
    <col min="9990" max="9990" width="16.33203125" style="1" customWidth="1"/>
    <col min="9991" max="10240" width="9" style="1"/>
    <col min="10241" max="10241" width="11.109375" style="1" customWidth="1"/>
    <col min="10242" max="10242" width="24.77734375" style="1" customWidth="1"/>
    <col min="10243" max="10244" width="13.6640625" style="1" customWidth="1"/>
    <col min="10245" max="10245" width="13.88671875" style="1" customWidth="1"/>
    <col min="10246" max="10246" width="16.33203125" style="1" customWidth="1"/>
    <col min="10247" max="10496" width="9" style="1"/>
    <col min="10497" max="10497" width="11.109375" style="1" customWidth="1"/>
    <col min="10498" max="10498" width="24.77734375" style="1" customWidth="1"/>
    <col min="10499" max="10500" width="13.6640625" style="1" customWidth="1"/>
    <col min="10501" max="10501" width="13.88671875" style="1" customWidth="1"/>
    <col min="10502" max="10502" width="16.33203125" style="1" customWidth="1"/>
    <col min="10503" max="10752" width="9" style="1"/>
    <col min="10753" max="10753" width="11.109375" style="1" customWidth="1"/>
    <col min="10754" max="10754" width="24.77734375" style="1" customWidth="1"/>
    <col min="10755" max="10756" width="13.6640625" style="1" customWidth="1"/>
    <col min="10757" max="10757" width="13.88671875" style="1" customWidth="1"/>
    <col min="10758" max="10758" width="16.33203125" style="1" customWidth="1"/>
    <col min="10759" max="11008" width="9" style="1"/>
    <col min="11009" max="11009" width="11.109375" style="1" customWidth="1"/>
    <col min="11010" max="11010" width="24.77734375" style="1" customWidth="1"/>
    <col min="11011" max="11012" width="13.6640625" style="1" customWidth="1"/>
    <col min="11013" max="11013" width="13.88671875" style="1" customWidth="1"/>
    <col min="11014" max="11014" width="16.33203125" style="1" customWidth="1"/>
    <col min="11015" max="11264" width="9" style="1"/>
    <col min="11265" max="11265" width="11.109375" style="1" customWidth="1"/>
    <col min="11266" max="11266" width="24.77734375" style="1" customWidth="1"/>
    <col min="11267" max="11268" width="13.6640625" style="1" customWidth="1"/>
    <col min="11269" max="11269" width="13.88671875" style="1" customWidth="1"/>
    <col min="11270" max="11270" width="16.33203125" style="1" customWidth="1"/>
    <col min="11271" max="11520" width="9" style="1"/>
    <col min="11521" max="11521" width="11.109375" style="1" customWidth="1"/>
    <col min="11522" max="11522" width="24.77734375" style="1" customWidth="1"/>
    <col min="11523" max="11524" width="13.6640625" style="1" customWidth="1"/>
    <col min="11525" max="11525" width="13.88671875" style="1" customWidth="1"/>
    <col min="11526" max="11526" width="16.33203125" style="1" customWidth="1"/>
    <col min="11527" max="11776" width="9" style="1"/>
    <col min="11777" max="11777" width="11.109375" style="1" customWidth="1"/>
    <col min="11778" max="11778" width="24.77734375" style="1" customWidth="1"/>
    <col min="11779" max="11780" width="13.6640625" style="1" customWidth="1"/>
    <col min="11781" max="11781" width="13.88671875" style="1" customWidth="1"/>
    <col min="11782" max="11782" width="16.33203125" style="1" customWidth="1"/>
    <col min="11783" max="12032" width="9" style="1"/>
    <col min="12033" max="12033" width="11.109375" style="1" customWidth="1"/>
    <col min="12034" max="12034" width="24.77734375" style="1" customWidth="1"/>
    <col min="12035" max="12036" width="13.6640625" style="1" customWidth="1"/>
    <col min="12037" max="12037" width="13.88671875" style="1" customWidth="1"/>
    <col min="12038" max="12038" width="16.33203125" style="1" customWidth="1"/>
    <col min="12039" max="12288" width="9" style="1"/>
    <col min="12289" max="12289" width="11.109375" style="1" customWidth="1"/>
    <col min="12290" max="12290" width="24.77734375" style="1" customWidth="1"/>
    <col min="12291" max="12292" width="13.6640625" style="1" customWidth="1"/>
    <col min="12293" max="12293" width="13.88671875" style="1" customWidth="1"/>
    <col min="12294" max="12294" width="16.33203125" style="1" customWidth="1"/>
    <col min="12295" max="12544" width="9" style="1"/>
    <col min="12545" max="12545" width="11.109375" style="1" customWidth="1"/>
    <col min="12546" max="12546" width="24.77734375" style="1" customWidth="1"/>
    <col min="12547" max="12548" width="13.6640625" style="1" customWidth="1"/>
    <col min="12549" max="12549" width="13.88671875" style="1" customWidth="1"/>
    <col min="12550" max="12550" width="16.33203125" style="1" customWidth="1"/>
    <col min="12551" max="12800" width="9" style="1"/>
    <col min="12801" max="12801" width="11.109375" style="1" customWidth="1"/>
    <col min="12802" max="12802" width="24.77734375" style="1" customWidth="1"/>
    <col min="12803" max="12804" width="13.6640625" style="1" customWidth="1"/>
    <col min="12805" max="12805" width="13.88671875" style="1" customWidth="1"/>
    <col min="12806" max="12806" width="16.33203125" style="1" customWidth="1"/>
    <col min="12807" max="13056" width="9" style="1"/>
    <col min="13057" max="13057" width="11.109375" style="1" customWidth="1"/>
    <col min="13058" max="13058" width="24.77734375" style="1" customWidth="1"/>
    <col min="13059" max="13060" width="13.6640625" style="1" customWidth="1"/>
    <col min="13061" max="13061" width="13.88671875" style="1" customWidth="1"/>
    <col min="13062" max="13062" width="16.33203125" style="1" customWidth="1"/>
    <col min="13063" max="13312" width="9" style="1"/>
    <col min="13313" max="13313" width="11.109375" style="1" customWidth="1"/>
    <col min="13314" max="13314" width="24.77734375" style="1" customWidth="1"/>
    <col min="13315" max="13316" width="13.6640625" style="1" customWidth="1"/>
    <col min="13317" max="13317" width="13.88671875" style="1" customWidth="1"/>
    <col min="13318" max="13318" width="16.33203125" style="1" customWidth="1"/>
    <col min="13319" max="13568" width="9" style="1"/>
    <col min="13569" max="13569" width="11.109375" style="1" customWidth="1"/>
    <col min="13570" max="13570" width="24.77734375" style="1" customWidth="1"/>
    <col min="13571" max="13572" width="13.6640625" style="1" customWidth="1"/>
    <col min="13573" max="13573" width="13.88671875" style="1" customWidth="1"/>
    <col min="13574" max="13574" width="16.33203125" style="1" customWidth="1"/>
    <col min="13575" max="13824" width="9" style="1"/>
    <col min="13825" max="13825" width="11.109375" style="1" customWidth="1"/>
    <col min="13826" max="13826" width="24.77734375" style="1" customWidth="1"/>
    <col min="13827" max="13828" width="13.6640625" style="1" customWidth="1"/>
    <col min="13829" max="13829" width="13.88671875" style="1" customWidth="1"/>
    <col min="13830" max="13830" width="16.33203125" style="1" customWidth="1"/>
    <col min="13831" max="14080" width="9" style="1"/>
    <col min="14081" max="14081" width="11.109375" style="1" customWidth="1"/>
    <col min="14082" max="14082" width="24.77734375" style="1" customWidth="1"/>
    <col min="14083" max="14084" width="13.6640625" style="1" customWidth="1"/>
    <col min="14085" max="14085" width="13.88671875" style="1" customWidth="1"/>
    <col min="14086" max="14086" width="16.33203125" style="1" customWidth="1"/>
    <col min="14087" max="14336" width="9" style="1"/>
    <col min="14337" max="14337" width="11.109375" style="1" customWidth="1"/>
    <col min="14338" max="14338" width="24.77734375" style="1" customWidth="1"/>
    <col min="14339" max="14340" width="13.6640625" style="1" customWidth="1"/>
    <col min="14341" max="14341" width="13.88671875" style="1" customWidth="1"/>
    <col min="14342" max="14342" width="16.33203125" style="1" customWidth="1"/>
    <col min="14343" max="14592" width="9" style="1"/>
    <col min="14593" max="14593" width="11.109375" style="1" customWidth="1"/>
    <col min="14594" max="14594" width="24.77734375" style="1" customWidth="1"/>
    <col min="14595" max="14596" width="13.6640625" style="1" customWidth="1"/>
    <col min="14597" max="14597" width="13.88671875" style="1" customWidth="1"/>
    <col min="14598" max="14598" width="16.33203125" style="1" customWidth="1"/>
    <col min="14599" max="14848" width="9" style="1"/>
    <col min="14849" max="14849" width="11.109375" style="1" customWidth="1"/>
    <col min="14850" max="14850" width="24.77734375" style="1" customWidth="1"/>
    <col min="14851" max="14852" width="13.6640625" style="1" customWidth="1"/>
    <col min="14853" max="14853" width="13.88671875" style="1" customWidth="1"/>
    <col min="14854" max="14854" width="16.33203125" style="1" customWidth="1"/>
    <col min="14855" max="15104" width="9" style="1"/>
    <col min="15105" max="15105" width="11.109375" style="1" customWidth="1"/>
    <col min="15106" max="15106" width="24.77734375" style="1" customWidth="1"/>
    <col min="15107" max="15108" width="13.6640625" style="1" customWidth="1"/>
    <col min="15109" max="15109" width="13.88671875" style="1" customWidth="1"/>
    <col min="15110" max="15110" width="16.33203125" style="1" customWidth="1"/>
    <col min="15111" max="15360" width="9" style="1"/>
    <col min="15361" max="15361" width="11.109375" style="1" customWidth="1"/>
    <col min="15362" max="15362" width="24.77734375" style="1" customWidth="1"/>
    <col min="15363" max="15364" width="13.6640625" style="1" customWidth="1"/>
    <col min="15365" max="15365" width="13.88671875" style="1" customWidth="1"/>
    <col min="15366" max="15366" width="16.33203125" style="1" customWidth="1"/>
    <col min="15367" max="15616" width="9" style="1"/>
    <col min="15617" max="15617" width="11.109375" style="1" customWidth="1"/>
    <col min="15618" max="15618" width="24.77734375" style="1" customWidth="1"/>
    <col min="15619" max="15620" width="13.6640625" style="1" customWidth="1"/>
    <col min="15621" max="15621" width="13.88671875" style="1" customWidth="1"/>
    <col min="15622" max="15622" width="16.33203125" style="1" customWidth="1"/>
    <col min="15623" max="15872" width="9" style="1"/>
    <col min="15873" max="15873" width="11.109375" style="1" customWidth="1"/>
    <col min="15874" max="15874" width="24.77734375" style="1" customWidth="1"/>
    <col min="15875" max="15876" width="13.6640625" style="1" customWidth="1"/>
    <col min="15877" max="15877" width="13.88671875" style="1" customWidth="1"/>
    <col min="15878" max="15878" width="16.33203125" style="1" customWidth="1"/>
    <col min="15879" max="16128" width="9" style="1"/>
    <col min="16129" max="16129" width="11.109375" style="1" customWidth="1"/>
    <col min="16130" max="16130" width="24.77734375" style="1" customWidth="1"/>
    <col min="16131" max="16132" width="13.6640625" style="1" customWidth="1"/>
    <col min="16133" max="16133" width="13.88671875" style="1" customWidth="1"/>
    <col min="16134" max="16134" width="16.33203125" style="1" customWidth="1"/>
    <col min="16135" max="16384" width="9" style="1"/>
  </cols>
  <sheetData>
    <row r="1" spans="1:6" ht="30" customHeight="1">
      <c r="A1" s="209" t="s">
        <v>7</v>
      </c>
      <c r="B1" s="209"/>
      <c r="C1" s="209"/>
      <c r="D1" s="209"/>
      <c r="E1" s="209"/>
      <c r="F1" s="209"/>
    </row>
    <row r="2" spans="1:6" ht="24" customHeight="1">
      <c r="A2" s="37" t="s">
        <v>0</v>
      </c>
      <c r="B2" s="38" t="s">
        <v>1</v>
      </c>
      <c r="C2" s="39" t="s">
        <v>2</v>
      </c>
      <c r="D2" s="39" t="s">
        <v>3</v>
      </c>
      <c r="E2" s="39" t="s">
        <v>4</v>
      </c>
      <c r="F2" s="38" t="s">
        <v>5</v>
      </c>
    </row>
    <row r="3" spans="1:6" ht="20.100000000000001" customHeight="1">
      <c r="A3" s="4"/>
      <c r="B3" s="5" t="s">
        <v>44</v>
      </c>
      <c r="C3" s="6">
        <v>43336</v>
      </c>
      <c r="D3" s="7"/>
      <c r="E3" s="8">
        <f>C3</f>
        <v>43336</v>
      </c>
      <c r="F3" s="5"/>
    </row>
    <row r="4" spans="1:6" ht="20.100000000000001" customHeight="1">
      <c r="A4" s="9" t="s">
        <v>8</v>
      </c>
      <c r="B4" s="10" t="s">
        <v>9</v>
      </c>
      <c r="C4" s="11">
        <v>33900</v>
      </c>
      <c r="D4" s="7"/>
      <c r="E4" s="8">
        <f>E3+C4-D4</f>
        <v>77236</v>
      </c>
      <c r="F4" s="5"/>
    </row>
    <row r="5" spans="1:6" ht="20.100000000000001" customHeight="1">
      <c r="A5" s="9" t="s">
        <v>8</v>
      </c>
      <c r="B5" s="10" t="s">
        <v>10</v>
      </c>
      <c r="C5" s="11">
        <v>58200</v>
      </c>
      <c r="D5" s="7"/>
      <c r="E5" s="8">
        <f t="shared" ref="E5:E36" si="0">E4+C5-D5</f>
        <v>135436</v>
      </c>
      <c r="F5" s="5"/>
    </row>
    <row r="6" spans="1:6" ht="20.100000000000001" customHeight="1">
      <c r="A6" s="9" t="s">
        <v>12</v>
      </c>
      <c r="B6" s="10" t="s">
        <v>13</v>
      </c>
      <c r="C6" s="11">
        <v>1400</v>
      </c>
      <c r="D6" s="7"/>
      <c r="E6" s="8">
        <f t="shared" si="0"/>
        <v>136836</v>
      </c>
      <c r="F6" s="5"/>
    </row>
    <row r="7" spans="1:6" ht="20.100000000000001" customHeight="1">
      <c r="A7" s="9" t="s">
        <v>12</v>
      </c>
      <c r="B7" s="10" t="s">
        <v>14</v>
      </c>
      <c r="C7" s="11">
        <v>1200</v>
      </c>
      <c r="D7" s="7"/>
      <c r="E7" s="8">
        <f t="shared" si="0"/>
        <v>138036</v>
      </c>
      <c r="F7" s="5"/>
    </row>
    <row r="8" spans="1:6" ht="20.100000000000001" customHeight="1">
      <c r="A8" s="9" t="s">
        <v>12</v>
      </c>
      <c r="B8" s="10" t="s">
        <v>59</v>
      </c>
      <c r="C8" s="11">
        <v>3000</v>
      </c>
      <c r="D8" s="7"/>
      <c r="E8" s="8">
        <f t="shared" si="0"/>
        <v>141036</v>
      </c>
      <c r="F8" s="5"/>
    </row>
    <row r="9" spans="1:6" ht="20.100000000000001" customHeight="1">
      <c r="A9" s="9" t="s">
        <v>15</v>
      </c>
      <c r="B9" s="12" t="s">
        <v>60</v>
      </c>
      <c r="C9" s="6">
        <v>6000</v>
      </c>
      <c r="D9" s="7"/>
      <c r="E9" s="8">
        <f t="shared" si="0"/>
        <v>147036</v>
      </c>
      <c r="F9" s="5"/>
    </row>
    <row r="10" spans="1:6" ht="20.100000000000001" customHeight="1">
      <c r="A10" s="9" t="s">
        <v>11</v>
      </c>
      <c r="B10" s="12" t="s">
        <v>61</v>
      </c>
      <c r="C10" s="6">
        <v>2500</v>
      </c>
      <c r="D10" s="7"/>
      <c r="E10" s="8">
        <f t="shared" si="0"/>
        <v>149536</v>
      </c>
      <c r="F10" s="5"/>
    </row>
    <row r="11" spans="1:6" ht="20.100000000000001" customHeight="1">
      <c r="A11" s="9" t="s">
        <v>11</v>
      </c>
      <c r="B11" s="10" t="s">
        <v>62</v>
      </c>
      <c r="C11" s="6">
        <v>5000</v>
      </c>
      <c r="D11" s="7"/>
      <c r="E11" s="8">
        <f t="shared" si="0"/>
        <v>154536</v>
      </c>
      <c r="F11" s="5"/>
    </row>
    <row r="12" spans="1:6" ht="20.100000000000001" customHeight="1">
      <c r="A12" s="9" t="s">
        <v>17</v>
      </c>
      <c r="B12" s="12" t="s">
        <v>63</v>
      </c>
      <c r="C12" s="6">
        <v>2500</v>
      </c>
      <c r="D12" s="7"/>
      <c r="E12" s="8">
        <f t="shared" si="0"/>
        <v>157036</v>
      </c>
      <c r="F12" s="5"/>
    </row>
    <row r="13" spans="1:6" ht="20.100000000000001" customHeight="1">
      <c r="A13" s="9" t="s">
        <v>17</v>
      </c>
      <c r="B13" s="12" t="s">
        <v>64</v>
      </c>
      <c r="C13" s="6">
        <v>2500</v>
      </c>
      <c r="D13" s="7"/>
      <c r="E13" s="8">
        <f t="shared" si="0"/>
        <v>159536</v>
      </c>
      <c r="F13" s="5"/>
    </row>
    <row r="14" spans="1:6" ht="20.100000000000001" customHeight="1">
      <c r="A14" s="9" t="s">
        <v>16</v>
      </c>
      <c r="B14" s="12" t="s">
        <v>65</v>
      </c>
      <c r="C14" s="6">
        <v>2500</v>
      </c>
      <c r="D14" s="7"/>
      <c r="E14" s="8">
        <f t="shared" si="0"/>
        <v>162036</v>
      </c>
      <c r="F14" s="5"/>
    </row>
    <row r="15" spans="1:6" ht="20.100000000000001" customHeight="1">
      <c r="A15" s="9" t="s">
        <v>16</v>
      </c>
      <c r="B15" s="12" t="s">
        <v>66</v>
      </c>
      <c r="C15" s="6">
        <v>2500</v>
      </c>
      <c r="D15" s="7"/>
      <c r="E15" s="8">
        <f t="shared" si="0"/>
        <v>164536</v>
      </c>
      <c r="F15" s="5"/>
    </row>
    <row r="16" spans="1:6" ht="20.100000000000001" customHeight="1">
      <c r="A16" s="9" t="s">
        <v>16</v>
      </c>
      <c r="B16" s="12" t="s">
        <v>36</v>
      </c>
      <c r="C16" s="6">
        <v>2500</v>
      </c>
      <c r="D16" s="7"/>
      <c r="E16" s="8">
        <f t="shared" si="0"/>
        <v>167036</v>
      </c>
      <c r="F16" s="5"/>
    </row>
    <row r="17" spans="1:6" ht="20.100000000000001" customHeight="1">
      <c r="A17" s="9" t="s">
        <v>16</v>
      </c>
      <c r="B17" s="12" t="s">
        <v>14</v>
      </c>
      <c r="C17" s="6">
        <v>200</v>
      </c>
      <c r="D17" s="7"/>
      <c r="E17" s="8">
        <f t="shared" si="0"/>
        <v>167236</v>
      </c>
      <c r="F17" s="5"/>
    </row>
    <row r="18" spans="1:6" ht="20.100000000000001" customHeight="1">
      <c r="A18" s="9" t="s">
        <v>16</v>
      </c>
      <c r="B18" s="12" t="s">
        <v>20</v>
      </c>
      <c r="C18" s="6">
        <v>200</v>
      </c>
      <c r="D18" s="7"/>
      <c r="E18" s="8">
        <f t="shared" si="0"/>
        <v>167436</v>
      </c>
      <c r="F18" s="5"/>
    </row>
    <row r="19" spans="1:6" ht="20.100000000000001" customHeight="1">
      <c r="A19" s="9" t="s">
        <v>19</v>
      </c>
      <c r="B19" s="12" t="s">
        <v>21</v>
      </c>
      <c r="C19" s="6">
        <v>100</v>
      </c>
      <c r="D19" s="7"/>
      <c r="E19" s="8">
        <f t="shared" si="0"/>
        <v>167536</v>
      </c>
      <c r="F19" s="5"/>
    </row>
    <row r="20" spans="1:6" ht="20.100000000000001" customHeight="1">
      <c r="A20" s="9" t="s">
        <v>19</v>
      </c>
      <c r="B20" s="12" t="s">
        <v>22</v>
      </c>
      <c r="C20" s="6"/>
      <c r="D20" s="7">
        <v>12000</v>
      </c>
      <c r="E20" s="8">
        <f t="shared" si="0"/>
        <v>155536</v>
      </c>
      <c r="F20" s="5"/>
    </row>
    <row r="21" spans="1:6" ht="20.100000000000001" customHeight="1">
      <c r="A21" s="9" t="s">
        <v>18</v>
      </c>
      <c r="B21" s="12" t="s">
        <v>40</v>
      </c>
      <c r="C21" s="6"/>
      <c r="D21" s="7">
        <v>2400</v>
      </c>
      <c r="E21" s="8">
        <f t="shared" si="0"/>
        <v>153136</v>
      </c>
      <c r="F21" s="5"/>
    </row>
    <row r="22" spans="1:6" ht="20.100000000000001" customHeight="1">
      <c r="A22" s="9" t="s">
        <v>18</v>
      </c>
      <c r="B22" s="12" t="s">
        <v>23</v>
      </c>
      <c r="C22" s="6"/>
      <c r="D22" s="7">
        <v>15840</v>
      </c>
      <c r="E22" s="8">
        <f t="shared" si="0"/>
        <v>137296</v>
      </c>
      <c r="F22" s="5"/>
    </row>
    <row r="23" spans="1:6" ht="20.100000000000001" customHeight="1">
      <c r="A23" s="9" t="s">
        <v>18</v>
      </c>
      <c r="B23" s="12" t="s">
        <v>24</v>
      </c>
      <c r="C23" s="6"/>
      <c r="D23" s="7">
        <v>1200</v>
      </c>
      <c r="E23" s="8">
        <f t="shared" si="0"/>
        <v>136096</v>
      </c>
      <c r="F23" s="5"/>
    </row>
    <row r="24" spans="1:6" ht="20.100000000000001" customHeight="1">
      <c r="A24" s="9" t="s">
        <v>18</v>
      </c>
      <c r="B24" s="12" t="s">
        <v>25</v>
      </c>
      <c r="C24" s="6"/>
      <c r="D24" s="7">
        <v>34440</v>
      </c>
      <c r="E24" s="8">
        <f t="shared" si="0"/>
        <v>101656</v>
      </c>
      <c r="F24" s="5"/>
    </row>
    <row r="25" spans="1:6" ht="20.100000000000001" customHeight="1">
      <c r="A25" s="9" t="s">
        <v>18</v>
      </c>
      <c r="B25" s="12" t="s">
        <v>26</v>
      </c>
      <c r="C25" s="6"/>
      <c r="D25" s="7">
        <v>4917</v>
      </c>
      <c r="E25" s="8">
        <f t="shared" si="0"/>
        <v>96739</v>
      </c>
      <c r="F25" s="5"/>
    </row>
    <row r="26" spans="1:6" ht="20.100000000000001" customHeight="1">
      <c r="A26" s="9" t="s">
        <v>29</v>
      </c>
      <c r="B26" s="12" t="s">
        <v>30</v>
      </c>
      <c r="C26" s="6">
        <v>39</v>
      </c>
      <c r="D26" s="7"/>
      <c r="E26" s="8">
        <f t="shared" si="0"/>
        <v>96778</v>
      </c>
      <c r="F26" s="5"/>
    </row>
    <row r="27" spans="1:6" ht="20.100000000000001" customHeight="1">
      <c r="A27" s="9" t="s">
        <v>27</v>
      </c>
      <c r="B27" s="12" t="s">
        <v>28</v>
      </c>
      <c r="C27" s="6">
        <v>5000</v>
      </c>
      <c r="D27" s="7"/>
      <c r="E27" s="8">
        <f t="shared" si="0"/>
        <v>101778</v>
      </c>
      <c r="F27" s="5"/>
    </row>
    <row r="28" spans="1:6" ht="20.100000000000001" customHeight="1">
      <c r="A28" s="9" t="s">
        <v>31</v>
      </c>
      <c r="B28" s="13" t="s">
        <v>32</v>
      </c>
      <c r="C28" s="6"/>
      <c r="D28" s="7">
        <v>10560</v>
      </c>
      <c r="E28" s="8">
        <f t="shared" si="0"/>
        <v>91218</v>
      </c>
      <c r="F28" s="5"/>
    </row>
    <row r="29" spans="1:6" ht="20.100000000000001" customHeight="1">
      <c r="A29" s="9" t="s">
        <v>31</v>
      </c>
      <c r="B29" s="12" t="s">
        <v>33</v>
      </c>
      <c r="C29" s="6"/>
      <c r="D29" s="7">
        <v>35700</v>
      </c>
      <c r="E29" s="8">
        <f t="shared" si="0"/>
        <v>55518</v>
      </c>
      <c r="F29" s="5"/>
    </row>
    <row r="30" spans="1:6" ht="20.100000000000001" customHeight="1">
      <c r="A30" s="9" t="s">
        <v>31</v>
      </c>
      <c r="B30" s="12" t="s">
        <v>34</v>
      </c>
      <c r="C30" s="6"/>
      <c r="D30" s="7">
        <v>3000</v>
      </c>
      <c r="E30" s="8">
        <f t="shared" si="0"/>
        <v>52518</v>
      </c>
      <c r="F30" s="5"/>
    </row>
    <row r="31" spans="1:6" ht="20.100000000000001" customHeight="1">
      <c r="A31" s="9" t="s">
        <v>39</v>
      </c>
      <c r="B31" s="10" t="s">
        <v>45</v>
      </c>
      <c r="C31" s="11"/>
      <c r="D31" s="7">
        <v>3300</v>
      </c>
      <c r="E31" s="8">
        <f t="shared" si="0"/>
        <v>49218</v>
      </c>
      <c r="F31" s="5"/>
    </row>
    <row r="32" spans="1:6" ht="20.100000000000001" customHeight="1">
      <c r="A32" s="9" t="s">
        <v>39</v>
      </c>
      <c r="B32" s="10" t="s">
        <v>46</v>
      </c>
      <c r="C32" s="11"/>
      <c r="D32" s="7">
        <v>800</v>
      </c>
      <c r="E32" s="8">
        <f t="shared" si="0"/>
        <v>48418</v>
      </c>
      <c r="F32" s="5"/>
    </row>
    <row r="33" spans="1:6" ht="20.100000000000001" customHeight="1">
      <c r="A33" s="9" t="s">
        <v>38</v>
      </c>
      <c r="B33" s="10" t="s">
        <v>41</v>
      </c>
      <c r="C33" s="11"/>
      <c r="D33" s="7">
        <v>2400</v>
      </c>
      <c r="E33" s="8">
        <f t="shared" si="0"/>
        <v>46018</v>
      </c>
      <c r="F33" s="5"/>
    </row>
    <row r="34" spans="1:6" ht="20.100000000000001" customHeight="1">
      <c r="A34" s="9" t="s">
        <v>38</v>
      </c>
      <c r="B34" s="10" t="s">
        <v>42</v>
      </c>
      <c r="C34" s="11"/>
      <c r="D34" s="7">
        <v>5280</v>
      </c>
      <c r="E34" s="8">
        <f t="shared" si="0"/>
        <v>40738</v>
      </c>
      <c r="F34" s="5"/>
    </row>
    <row r="35" spans="1:6" ht="20.100000000000001" customHeight="1">
      <c r="A35" s="9" t="s">
        <v>38</v>
      </c>
      <c r="B35" s="12" t="s">
        <v>47</v>
      </c>
      <c r="C35" s="6"/>
      <c r="D35" s="7">
        <v>19000</v>
      </c>
      <c r="E35" s="8">
        <f t="shared" si="0"/>
        <v>21738</v>
      </c>
      <c r="F35" s="5"/>
    </row>
    <row r="36" spans="1:6" ht="20.100000000000001" customHeight="1">
      <c r="A36" s="9" t="s">
        <v>38</v>
      </c>
      <c r="B36" s="12" t="s">
        <v>43</v>
      </c>
      <c r="C36" s="6"/>
      <c r="D36" s="7">
        <v>1200</v>
      </c>
      <c r="E36" s="8">
        <f t="shared" si="0"/>
        <v>20538</v>
      </c>
      <c r="F36" s="5"/>
    </row>
    <row r="37" spans="1:6" ht="20.100000000000001" customHeight="1">
      <c r="A37" s="9"/>
      <c r="B37" s="12"/>
      <c r="C37" s="6"/>
      <c r="D37" s="7"/>
      <c r="E37" s="8"/>
      <c r="F37" s="5"/>
    </row>
    <row r="38" spans="1:6" s="36" customFormat="1" ht="26.1" customHeight="1">
      <c r="A38" s="210" t="s">
        <v>6</v>
      </c>
      <c r="B38" s="211"/>
      <c r="C38" s="32">
        <f>SUM(C2:C37)</f>
        <v>172575</v>
      </c>
      <c r="D38" s="33">
        <f>SUM(D2:D37)</f>
        <v>152037</v>
      </c>
      <c r="E38" s="34">
        <f>C38-D38</f>
        <v>20538</v>
      </c>
      <c r="F38" s="35"/>
    </row>
    <row r="39" spans="1:6" s="62" customFormat="1" ht="30.75" customHeight="1">
      <c r="A39" s="14" t="s">
        <v>126</v>
      </c>
      <c r="B39" s="58" t="s">
        <v>128</v>
      </c>
      <c r="C39" s="59" t="s">
        <v>129</v>
      </c>
      <c r="D39" s="60"/>
      <c r="E39" s="61" t="s">
        <v>127</v>
      </c>
    </row>
    <row r="40" spans="1:6" ht="20.100000000000001" customHeight="1">
      <c r="A40" s="14"/>
      <c r="B40" s="15"/>
      <c r="D40" s="17"/>
    </row>
    <row r="41" spans="1:6" ht="20.100000000000001" customHeight="1">
      <c r="A41" s="14"/>
      <c r="B41" s="15"/>
      <c r="D41" s="17"/>
    </row>
    <row r="42" spans="1:6" ht="20.100000000000001" customHeight="1">
      <c r="A42" s="14"/>
      <c r="B42" s="19"/>
      <c r="C42" s="20"/>
      <c r="D42" s="17"/>
    </row>
    <row r="43" spans="1:6" ht="20.100000000000001" customHeight="1">
      <c r="A43" s="14"/>
      <c r="B43" s="15"/>
      <c r="D43" s="17"/>
    </row>
    <row r="44" spans="1:6">
      <c r="A44" s="14"/>
      <c r="B44" s="15"/>
      <c r="D44" s="17"/>
    </row>
    <row r="45" spans="1:6">
      <c r="A45" s="14"/>
      <c r="B45" s="15"/>
      <c r="D45" s="17"/>
    </row>
    <row r="46" spans="1:6">
      <c r="A46" s="14"/>
      <c r="B46" s="15"/>
      <c r="D46" s="17"/>
    </row>
    <row r="47" spans="1:6" ht="21.6">
      <c r="A47" s="14"/>
      <c r="B47" s="21"/>
      <c r="D47" s="17"/>
      <c r="E47" s="22"/>
    </row>
    <row r="48" spans="1:6">
      <c r="A48" s="14"/>
      <c r="B48" s="15"/>
      <c r="D48" s="17"/>
    </row>
    <row r="49" spans="1:4">
      <c r="A49" s="14"/>
      <c r="B49" s="23"/>
      <c r="C49" s="17"/>
      <c r="D49" s="17"/>
    </row>
    <row r="50" spans="1:4" ht="18.75" customHeight="1">
      <c r="A50" s="14"/>
      <c r="B50" s="23"/>
      <c r="C50" s="17"/>
      <c r="D50" s="17"/>
    </row>
    <row r="51" spans="1:4" ht="18.75" customHeight="1">
      <c r="A51" s="14"/>
      <c r="B51" s="23"/>
      <c r="C51" s="17"/>
      <c r="D51" s="17"/>
    </row>
    <row r="52" spans="1:4" ht="18.75" customHeight="1">
      <c r="A52" s="14"/>
      <c r="B52" s="23"/>
      <c r="C52" s="17"/>
      <c r="D52" s="17"/>
    </row>
    <row r="53" spans="1:4" ht="18.75" customHeight="1">
      <c r="A53" s="14"/>
      <c r="B53" s="23"/>
      <c r="C53" s="17"/>
      <c r="D53" s="17"/>
    </row>
    <row r="54" spans="1:4" ht="18.75" customHeight="1">
      <c r="A54" s="14"/>
      <c r="B54" s="23"/>
      <c r="C54" s="17"/>
      <c r="D54" s="17"/>
    </row>
    <row r="55" spans="1:4" ht="18.75" customHeight="1">
      <c r="A55" s="14"/>
      <c r="B55" s="23"/>
      <c r="C55" s="17"/>
      <c r="D55" s="17"/>
    </row>
    <row r="56" spans="1:4" ht="18.75" customHeight="1">
      <c r="A56" s="14"/>
      <c r="B56" s="23"/>
      <c r="C56" s="17"/>
      <c r="D56" s="17"/>
    </row>
    <row r="57" spans="1:4" ht="18.75" customHeight="1">
      <c r="A57" s="14"/>
      <c r="B57" s="23"/>
      <c r="C57" s="17"/>
      <c r="D57" s="17"/>
    </row>
    <row r="58" spans="1:4" ht="18.75" customHeight="1">
      <c r="A58" s="14"/>
      <c r="B58" s="23"/>
      <c r="C58" s="17"/>
      <c r="D58" s="17"/>
    </row>
    <row r="59" spans="1:4" ht="18.75" customHeight="1">
      <c r="A59" s="14"/>
      <c r="B59" s="23"/>
      <c r="C59" s="17"/>
      <c r="D59" s="17"/>
    </row>
    <row r="60" spans="1:4" ht="18.75" customHeight="1">
      <c r="A60" s="14"/>
      <c r="B60" s="23"/>
      <c r="C60" s="17"/>
      <c r="D60" s="17"/>
    </row>
    <row r="61" spans="1:4" ht="18.75" customHeight="1">
      <c r="A61" s="14"/>
      <c r="B61" s="23"/>
      <c r="C61" s="17"/>
      <c r="D61" s="17"/>
    </row>
    <row r="62" spans="1:4" ht="18.75" customHeight="1">
      <c r="A62" s="14"/>
      <c r="B62" s="23"/>
      <c r="C62" s="17"/>
      <c r="D62" s="17"/>
    </row>
    <row r="63" spans="1:4" ht="18.75" customHeight="1">
      <c r="A63" s="14"/>
      <c r="B63" s="23"/>
      <c r="C63" s="17"/>
      <c r="D63" s="17"/>
    </row>
    <row r="64" spans="1:4" ht="18.75" customHeight="1">
      <c r="A64" s="14"/>
      <c r="B64" s="23"/>
      <c r="C64" s="17"/>
      <c r="D64" s="17"/>
    </row>
    <row r="65" spans="1:4" ht="18.75" customHeight="1">
      <c r="A65" s="14"/>
      <c r="B65" s="23"/>
      <c r="C65" s="17"/>
      <c r="D65" s="17"/>
    </row>
    <row r="66" spans="1:4" ht="18.75" customHeight="1">
      <c r="A66" s="14"/>
      <c r="B66" s="23"/>
      <c r="C66" s="17"/>
      <c r="D66" s="17"/>
    </row>
    <row r="67" spans="1:4" ht="18.75" customHeight="1">
      <c r="A67" s="14"/>
      <c r="B67" s="23"/>
      <c r="C67" s="17"/>
      <c r="D67" s="17"/>
    </row>
    <row r="68" spans="1:4" ht="18.75" customHeight="1">
      <c r="A68" s="14"/>
      <c r="B68" s="23"/>
      <c r="C68" s="17"/>
      <c r="D68" s="17"/>
    </row>
    <row r="69" spans="1:4" ht="18.75" customHeight="1">
      <c r="A69" s="14"/>
      <c r="B69" s="23"/>
      <c r="C69" s="17"/>
      <c r="D69" s="17"/>
    </row>
    <row r="70" spans="1:4" ht="18.75" customHeight="1">
      <c r="A70" s="14"/>
      <c r="B70" s="23"/>
      <c r="C70" s="17"/>
      <c r="D70" s="17"/>
    </row>
    <row r="71" spans="1:4" ht="18.75" customHeight="1">
      <c r="A71" s="14"/>
      <c r="B71" s="23"/>
      <c r="C71" s="17"/>
      <c r="D71" s="17"/>
    </row>
    <row r="72" spans="1:4" ht="18.75" customHeight="1">
      <c r="A72" s="14"/>
      <c r="B72" s="23"/>
      <c r="C72" s="17"/>
      <c r="D72" s="17"/>
    </row>
    <row r="73" spans="1:4" ht="18.75" customHeight="1">
      <c r="A73" s="14"/>
      <c r="B73" s="23"/>
      <c r="C73" s="17"/>
      <c r="D73" s="17"/>
    </row>
    <row r="74" spans="1:4" ht="18.75" customHeight="1">
      <c r="A74" s="14"/>
      <c r="B74" s="23"/>
      <c r="C74" s="17"/>
      <c r="D74" s="17"/>
    </row>
    <row r="75" spans="1:4" ht="18.75" customHeight="1">
      <c r="A75" s="14"/>
      <c r="B75" s="23"/>
      <c r="C75" s="17"/>
      <c r="D75" s="17"/>
    </row>
    <row r="76" spans="1:4" ht="18.75" customHeight="1">
      <c r="A76" s="14"/>
      <c r="B76" s="24"/>
      <c r="C76" s="17"/>
      <c r="D76" s="17"/>
    </row>
    <row r="77" spans="1:4" ht="18.75" customHeight="1">
      <c r="A77" s="14"/>
      <c r="B77" s="24"/>
      <c r="C77" s="17"/>
      <c r="D77" s="17"/>
    </row>
    <row r="78" spans="1:4" ht="18.75" customHeight="1">
      <c r="A78" s="14"/>
      <c r="B78" s="24"/>
      <c r="C78" s="17"/>
      <c r="D78" s="17"/>
    </row>
    <row r="79" spans="1:4" ht="18.75" customHeight="1">
      <c r="A79" s="14"/>
      <c r="B79" s="24"/>
      <c r="C79" s="17"/>
      <c r="D79" s="17"/>
    </row>
    <row r="80" spans="1:4" ht="18.75" customHeight="1">
      <c r="A80" s="14"/>
      <c r="B80" s="24"/>
      <c r="C80" s="17"/>
      <c r="D80" s="17"/>
    </row>
    <row r="81" spans="1:256" ht="18.75" customHeight="1">
      <c r="A81" s="14"/>
      <c r="B81" s="24"/>
      <c r="C81" s="17"/>
      <c r="D81" s="17"/>
    </row>
    <row r="82" spans="1:256" ht="36.75" customHeight="1">
      <c r="A82" s="14"/>
      <c r="B82" s="23"/>
      <c r="C82" s="17"/>
      <c r="D82" s="17"/>
      <c r="F82" s="25"/>
    </row>
    <row r="83" spans="1:256" ht="18.75" customHeight="1">
      <c r="A83" s="24"/>
      <c r="B83" s="21"/>
      <c r="C83" s="24"/>
      <c r="D83" s="24"/>
      <c r="E83" s="26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8.75" customHeight="1">
      <c r="B84" s="23"/>
      <c r="D84" s="17"/>
    </row>
    <row r="85" spans="1:256" ht="21.6">
      <c r="A85" s="28"/>
      <c r="B85" s="29"/>
      <c r="D85" s="17"/>
      <c r="E85" s="30"/>
    </row>
    <row r="86" spans="1:256">
      <c r="A86" s="31"/>
    </row>
  </sheetData>
  <mergeCells count="2">
    <mergeCell ref="A1:F1"/>
    <mergeCell ref="A38:B38"/>
  </mergeCells>
  <phoneticPr fontId="2" type="noConversion"/>
  <pageMargins left="0.7" right="0.31" top="0.45" bottom="0.44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0"/>
  <sheetViews>
    <sheetView topLeftCell="A25" workbookViewId="0">
      <selection activeCell="F38" sqref="F38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9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9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9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9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9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9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9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9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9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9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9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9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9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9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9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9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9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9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9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9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9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9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9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9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9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9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9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9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9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9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9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9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9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9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9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9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9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9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9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9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9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9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9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9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9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9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9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9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9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9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9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9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9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9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9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9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9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9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9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9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9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9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9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9" style="1"/>
  </cols>
  <sheetData>
    <row r="1" spans="1:9" ht="5.25" customHeight="1">
      <c r="G1" s="237"/>
      <c r="H1" s="238"/>
    </row>
    <row r="2" spans="1:9" ht="30" customHeight="1">
      <c r="A2" s="225" t="s">
        <v>353</v>
      </c>
      <c r="B2" s="239"/>
      <c r="C2" s="239"/>
      <c r="D2" s="239"/>
      <c r="E2" s="239"/>
      <c r="F2" s="239"/>
      <c r="G2" s="239"/>
      <c r="H2" s="240"/>
    </row>
    <row r="3" spans="1:9" ht="24.75" customHeight="1">
      <c r="A3" s="166"/>
      <c r="B3" s="166"/>
      <c r="C3" s="225" t="s">
        <v>154</v>
      </c>
      <c r="D3" s="232"/>
      <c r="E3" s="243"/>
      <c r="F3" s="253" t="s">
        <v>146</v>
      </c>
      <c r="G3" s="239"/>
      <c r="H3" s="244"/>
    </row>
    <row r="4" spans="1:9" ht="18.75" customHeight="1">
      <c r="A4" s="2" t="s">
        <v>0</v>
      </c>
      <c r="B4" s="3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9" ht="20.100000000000001" customHeight="1">
      <c r="A5" s="65" t="s">
        <v>384</v>
      </c>
      <c r="B5" s="12" t="s">
        <v>398</v>
      </c>
      <c r="C5" s="110"/>
      <c r="D5" s="111">
        <v>4000</v>
      </c>
      <c r="E5" s="145"/>
      <c r="F5" s="165"/>
      <c r="G5" s="111"/>
      <c r="H5" s="118"/>
    </row>
    <row r="6" spans="1:9" ht="20.100000000000001" customHeight="1">
      <c r="A6" s="65" t="s">
        <v>384</v>
      </c>
      <c r="B6" s="12" t="s">
        <v>385</v>
      </c>
      <c r="C6" s="112"/>
      <c r="D6" s="111">
        <v>2500</v>
      </c>
      <c r="E6" s="157"/>
      <c r="F6" s="142"/>
      <c r="G6" s="111"/>
      <c r="H6" s="118"/>
    </row>
    <row r="7" spans="1:9" ht="20.100000000000001" customHeight="1">
      <c r="A7" s="86" t="s">
        <v>384</v>
      </c>
      <c r="B7" s="87" t="s">
        <v>386</v>
      </c>
      <c r="C7" s="149"/>
      <c r="D7" s="150"/>
      <c r="E7" s="158"/>
      <c r="F7" s="152">
        <v>78000</v>
      </c>
      <c r="G7" s="150"/>
      <c r="H7" s="153"/>
    </row>
    <row r="8" spans="1:9" ht="20.100000000000001" customHeight="1">
      <c r="A8" s="86" t="s">
        <v>384</v>
      </c>
      <c r="B8" s="87" t="s">
        <v>387</v>
      </c>
      <c r="C8" s="149"/>
      <c r="D8" s="150"/>
      <c r="E8" s="158"/>
      <c r="F8" s="152"/>
      <c r="G8" s="150">
        <v>1174</v>
      </c>
      <c r="H8" s="153"/>
      <c r="I8" s="45"/>
    </row>
    <row r="9" spans="1:9" ht="20.100000000000001" customHeight="1">
      <c r="A9" s="86" t="s">
        <v>384</v>
      </c>
      <c r="B9" s="87" t="s">
        <v>388</v>
      </c>
      <c r="C9" s="149"/>
      <c r="D9" s="150"/>
      <c r="E9" s="158"/>
      <c r="F9" s="152"/>
      <c r="G9" s="150">
        <v>810</v>
      </c>
      <c r="H9" s="153"/>
      <c r="I9" s="45"/>
    </row>
    <row r="10" spans="1:9" ht="20.100000000000001" customHeight="1">
      <c r="A10" s="86" t="s">
        <v>384</v>
      </c>
      <c r="B10" s="87" t="s">
        <v>389</v>
      </c>
      <c r="C10" s="149"/>
      <c r="D10" s="150"/>
      <c r="E10" s="158"/>
      <c r="F10" s="152"/>
      <c r="G10" s="150">
        <v>7370</v>
      </c>
      <c r="H10" s="153"/>
    </row>
    <row r="11" spans="1:9" ht="20.100000000000001" customHeight="1">
      <c r="A11" s="65" t="s">
        <v>391</v>
      </c>
      <c r="B11" s="12" t="s">
        <v>392</v>
      </c>
      <c r="C11" s="113">
        <v>2500</v>
      </c>
      <c r="D11" s="111"/>
      <c r="E11" s="157"/>
      <c r="F11" s="142"/>
      <c r="G11" s="111"/>
      <c r="H11" s="120"/>
    </row>
    <row r="12" spans="1:9" ht="20.100000000000001" customHeight="1">
      <c r="A12" s="65" t="s">
        <v>391</v>
      </c>
      <c r="B12" s="12" t="s">
        <v>393</v>
      </c>
      <c r="C12" s="113"/>
      <c r="D12" s="111"/>
      <c r="E12" s="157"/>
      <c r="F12" s="142"/>
      <c r="G12" s="111">
        <v>1009</v>
      </c>
      <c r="H12" s="120"/>
    </row>
    <row r="13" spans="1:9" ht="20.100000000000001" customHeight="1">
      <c r="A13" s="65" t="s">
        <v>391</v>
      </c>
      <c r="B13" s="12" t="s">
        <v>394</v>
      </c>
      <c r="C13" s="113"/>
      <c r="D13" s="111"/>
      <c r="E13" s="157"/>
      <c r="F13" s="142"/>
      <c r="G13" s="111">
        <v>7000</v>
      </c>
      <c r="H13" s="120"/>
    </row>
    <row r="14" spans="1:9" ht="20.100000000000001" customHeight="1">
      <c r="A14" s="65" t="s">
        <v>391</v>
      </c>
      <c r="B14" s="12" t="s">
        <v>395</v>
      </c>
      <c r="C14" s="113"/>
      <c r="D14" s="111"/>
      <c r="E14" s="157"/>
      <c r="F14" s="142"/>
      <c r="G14" s="111">
        <v>10000</v>
      </c>
      <c r="H14" s="120"/>
    </row>
    <row r="15" spans="1:9" ht="20.100000000000001" customHeight="1">
      <c r="A15" s="65" t="s">
        <v>390</v>
      </c>
      <c r="B15" s="12" t="s">
        <v>397</v>
      </c>
      <c r="C15" s="113"/>
      <c r="D15" s="111">
        <v>5773</v>
      </c>
      <c r="E15" s="157"/>
      <c r="F15" s="142"/>
      <c r="G15" s="111"/>
      <c r="H15" s="120"/>
    </row>
    <row r="16" spans="1:9" ht="20.100000000000001" customHeight="1">
      <c r="A16" s="65" t="s">
        <v>399</v>
      </c>
      <c r="B16" s="12" t="s">
        <v>400</v>
      </c>
      <c r="C16" s="113">
        <v>121</v>
      </c>
      <c r="D16" s="111"/>
      <c r="E16" s="157"/>
      <c r="F16" s="142"/>
      <c r="G16" s="111"/>
      <c r="H16" s="120"/>
    </row>
    <row r="17" spans="1:8" ht="20.100000000000001" customHeight="1">
      <c r="A17" s="65" t="s">
        <v>402</v>
      </c>
      <c r="B17" s="12" t="s">
        <v>403</v>
      </c>
      <c r="C17" s="113"/>
      <c r="D17" s="111">
        <v>1984</v>
      </c>
      <c r="E17" s="157"/>
      <c r="F17" s="142"/>
      <c r="G17" s="111"/>
      <c r="H17" s="120"/>
    </row>
    <row r="18" spans="1:8" ht="20.100000000000001" customHeight="1">
      <c r="A18" s="65" t="s">
        <v>402</v>
      </c>
      <c r="B18" s="12" t="s">
        <v>404</v>
      </c>
      <c r="C18" s="113"/>
      <c r="D18" s="111">
        <v>5680</v>
      </c>
      <c r="E18" s="157"/>
      <c r="F18" s="142"/>
      <c r="G18" s="111"/>
      <c r="H18" s="120"/>
    </row>
    <row r="19" spans="1:8" ht="20.100000000000001" customHeight="1">
      <c r="A19" s="65" t="s">
        <v>401</v>
      </c>
      <c r="B19" s="12" t="s">
        <v>406</v>
      </c>
      <c r="C19" s="113"/>
      <c r="D19" s="111">
        <v>2400</v>
      </c>
      <c r="E19" s="157"/>
      <c r="F19" s="142"/>
      <c r="G19" s="111"/>
      <c r="H19" s="120"/>
    </row>
    <row r="20" spans="1:8" ht="20.100000000000001" customHeight="1">
      <c r="A20" s="65" t="s">
        <v>401</v>
      </c>
      <c r="B20" s="12" t="s">
        <v>411</v>
      </c>
      <c r="C20" s="113"/>
      <c r="D20" s="111"/>
      <c r="E20" s="157"/>
      <c r="F20" s="142"/>
      <c r="G20" s="111">
        <v>4340</v>
      </c>
      <c r="H20" s="120"/>
    </row>
    <row r="21" spans="1:8" ht="20.100000000000001" customHeight="1">
      <c r="A21" s="65" t="s">
        <v>401</v>
      </c>
      <c r="B21" s="168" t="s">
        <v>408</v>
      </c>
      <c r="C21" s="113"/>
      <c r="D21" s="111"/>
      <c r="E21" s="157"/>
      <c r="F21" s="142"/>
      <c r="G21" s="111">
        <v>4000</v>
      </c>
      <c r="H21" s="120"/>
    </row>
    <row r="22" spans="1:8" ht="20.100000000000001" customHeight="1">
      <c r="A22" s="65" t="s">
        <v>401</v>
      </c>
      <c r="B22" s="12" t="s">
        <v>412</v>
      </c>
      <c r="C22" s="113"/>
      <c r="D22" s="111"/>
      <c r="E22" s="157"/>
      <c r="F22" s="142"/>
      <c r="G22" s="111">
        <v>32000</v>
      </c>
      <c r="H22" s="120"/>
    </row>
    <row r="23" spans="1:8" ht="20.100000000000001" customHeight="1">
      <c r="A23" s="65" t="s">
        <v>401</v>
      </c>
      <c r="B23" s="12" t="s">
        <v>413</v>
      </c>
      <c r="C23" s="113"/>
      <c r="D23" s="111"/>
      <c r="E23" s="157"/>
      <c r="F23" s="142"/>
      <c r="G23" s="111">
        <v>30000</v>
      </c>
      <c r="H23" s="120"/>
    </row>
    <row r="24" spans="1:8" ht="20.100000000000001" customHeight="1">
      <c r="A24" s="65" t="s">
        <v>401</v>
      </c>
      <c r="B24" s="12" t="s">
        <v>409</v>
      </c>
      <c r="C24" s="12"/>
      <c r="D24" s="111"/>
      <c r="E24" s="157"/>
      <c r="F24" s="142"/>
      <c r="G24" s="111">
        <v>8877</v>
      </c>
      <c r="H24" s="120"/>
    </row>
    <row r="25" spans="1:8" ht="20.100000000000001" customHeight="1">
      <c r="A25" s="65" t="s">
        <v>401</v>
      </c>
      <c r="B25" s="12" t="s">
        <v>410</v>
      </c>
      <c r="C25" s="113"/>
      <c r="D25" s="111">
        <v>5000</v>
      </c>
      <c r="E25" s="157"/>
      <c r="F25" s="142"/>
      <c r="G25" s="111"/>
      <c r="H25" s="120"/>
    </row>
    <row r="26" spans="1:8" ht="20.100000000000001" customHeight="1">
      <c r="A26" s="65" t="s">
        <v>401</v>
      </c>
      <c r="B26" s="12" t="s">
        <v>407</v>
      </c>
      <c r="C26" s="113"/>
      <c r="D26" s="111">
        <v>2450</v>
      </c>
      <c r="E26" s="157"/>
      <c r="F26" s="142"/>
      <c r="G26" s="111"/>
      <c r="H26" s="120"/>
    </row>
    <row r="27" spans="1:8" ht="20.100000000000001" customHeight="1">
      <c r="A27" s="65" t="s">
        <v>414</v>
      </c>
      <c r="B27" s="12" t="s">
        <v>415</v>
      </c>
      <c r="C27" s="113"/>
      <c r="D27" s="111">
        <v>3800</v>
      </c>
      <c r="E27" s="157"/>
      <c r="F27" s="142"/>
      <c r="G27" s="111"/>
      <c r="H27" s="120"/>
    </row>
    <row r="28" spans="1:8" ht="20.100000000000001" customHeight="1">
      <c r="A28" s="65" t="s">
        <v>414</v>
      </c>
      <c r="B28" s="12" t="s">
        <v>416</v>
      </c>
      <c r="C28" s="113"/>
      <c r="D28" s="111">
        <v>8000</v>
      </c>
      <c r="E28" s="157"/>
      <c r="F28" s="142"/>
      <c r="G28" s="111"/>
      <c r="H28" s="120"/>
    </row>
    <row r="29" spans="1:8" ht="20.100000000000001" customHeight="1">
      <c r="A29" s="65" t="s">
        <v>414</v>
      </c>
      <c r="B29" s="12" t="s">
        <v>417</v>
      </c>
      <c r="C29" s="113"/>
      <c r="D29" s="111">
        <v>1300</v>
      </c>
      <c r="E29" s="157"/>
      <c r="F29" s="142"/>
      <c r="G29" s="111"/>
      <c r="H29" s="120"/>
    </row>
    <row r="30" spans="1:8" ht="20.100000000000001" customHeight="1">
      <c r="A30" s="65" t="s">
        <v>414</v>
      </c>
      <c r="B30" s="12" t="s">
        <v>418</v>
      </c>
      <c r="C30" s="113"/>
      <c r="D30" s="111">
        <v>5773</v>
      </c>
      <c r="E30" s="157"/>
      <c r="F30" s="142"/>
      <c r="G30" s="111"/>
      <c r="H30" s="120"/>
    </row>
    <row r="31" spans="1:8" ht="20.100000000000001" customHeight="1">
      <c r="A31" s="65" t="s">
        <v>419</v>
      </c>
      <c r="B31" s="12" t="s">
        <v>423</v>
      </c>
      <c r="C31" s="113">
        <v>5000</v>
      </c>
      <c r="D31" s="111"/>
      <c r="E31" s="157"/>
      <c r="F31" s="142"/>
      <c r="G31" s="111"/>
      <c r="H31" s="120"/>
    </row>
    <row r="32" spans="1:8" ht="20.100000000000001" customHeight="1">
      <c r="A32" s="65" t="s">
        <v>419</v>
      </c>
      <c r="B32" s="12" t="s">
        <v>328</v>
      </c>
      <c r="C32" s="113">
        <v>5000</v>
      </c>
      <c r="D32" s="111"/>
      <c r="E32" s="157"/>
      <c r="F32" s="142"/>
      <c r="G32" s="111"/>
      <c r="H32" s="120"/>
    </row>
    <row r="33" spans="1:8" ht="20.100000000000001" customHeight="1">
      <c r="A33" s="65" t="s">
        <v>419</v>
      </c>
      <c r="B33" s="12" t="s">
        <v>421</v>
      </c>
      <c r="C33" s="113"/>
      <c r="D33" s="111">
        <v>12000</v>
      </c>
      <c r="E33" s="157"/>
      <c r="F33" s="142"/>
      <c r="G33" s="111"/>
      <c r="H33" s="120"/>
    </row>
    <row r="34" spans="1:8" ht="20.100000000000001" customHeight="1">
      <c r="A34" s="65" t="s">
        <v>419</v>
      </c>
      <c r="B34" s="12" t="s">
        <v>422</v>
      </c>
      <c r="C34" s="113"/>
      <c r="D34" s="111">
        <v>5000</v>
      </c>
      <c r="E34" s="157"/>
      <c r="F34" s="142"/>
      <c r="G34" s="111"/>
      <c r="H34" s="120"/>
    </row>
    <row r="35" spans="1:8" ht="20.100000000000001" customHeight="1">
      <c r="A35" s="65" t="s">
        <v>424</v>
      </c>
      <c r="B35" s="12" t="s">
        <v>425</v>
      </c>
      <c r="C35" s="113"/>
      <c r="D35" s="111">
        <v>5773</v>
      </c>
      <c r="E35" s="157"/>
      <c r="F35" s="142"/>
      <c r="G35" s="111"/>
      <c r="H35" s="120"/>
    </row>
    <row r="36" spans="1:8" ht="20.100000000000001" customHeight="1">
      <c r="A36" s="65" t="s">
        <v>426</v>
      </c>
      <c r="B36" s="12" t="s">
        <v>427</v>
      </c>
      <c r="C36" s="113"/>
      <c r="D36" s="111">
        <v>5773</v>
      </c>
      <c r="E36" s="157"/>
      <c r="F36" s="142"/>
      <c r="G36" s="111"/>
      <c r="H36" s="120"/>
    </row>
    <row r="37" spans="1:8" ht="20.100000000000001" customHeight="1">
      <c r="A37" s="171"/>
      <c r="B37" s="155" t="s">
        <v>432</v>
      </c>
      <c r="C37" s="113">
        <v>10000</v>
      </c>
      <c r="D37" s="111"/>
      <c r="E37" s="157"/>
      <c r="F37" s="142"/>
      <c r="G37" s="111"/>
      <c r="H37" s="120"/>
    </row>
    <row r="38" spans="1:8" ht="18" customHeight="1">
      <c r="A38" s="171"/>
      <c r="B38" s="155"/>
      <c r="C38" s="113"/>
      <c r="D38" s="111"/>
      <c r="E38" s="157"/>
      <c r="F38" s="142"/>
      <c r="G38" s="111"/>
      <c r="H38" s="120"/>
    </row>
    <row r="39" spans="1:8" ht="20.100000000000001" customHeight="1">
      <c r="A39" s="215" t="s">
        <v>429</v>
      </c>
      <c r="B39" s="250"/>
      <c r="C39" s="113">
        <v>149721</v>
      </c>
      <c r="D39" s="111">
        <v>141447</v>
      </c>
      <c r="E39" s="157"/>
      <c r="F39" s="142">
        <v>78000</v>
      </c>
      <c r="G39" s="111">
        <v>106580</v>
      </c>
      <c r="H39" s="120"/>
    </row>
    <row r="40" spans="1:8" ht="20.100000000000001" customHeight="1">
      <c r="A40" s="215" t="s">
        <v>430</v>
      </c>
      <c r="B40" s="250"/>
      <c r="C40" s="264">
        <v>8274</v>
      </c>
      <c r="D40" s="265"/>
      <c r="E40" s="266"/>
      <c r="F40" s="268">
        <v>-28580</v>
      </c>
      <c r="G40" s="265"/>
      <c r="H40" s="269"/>
    </row>
    <row r="41" spans="1:8" s="77" customFormat="1" ht="20.100000000000001" customHeight="1">
      <c r="A41" s="215" t="s">
        <v>431</v>
      </c>
      <c r="B41" s="250"/>
      <c r="C41" s="267">
        <v>84325</v>
      </c>
      <c r="D41" s="265"/>
      <c r="E41" s="266"/>
      <c r="F41" s="270">
        <v>154670</v>
      </c>
      <c r="G41" s="265"/>
      <c r="H41" s="269"/>
    </row>
    <row r="42" spans="1:8" s="36" customFormat="1" ht="11.25" customHeight="1">
      <c r="C42" s="139"/>
      <c r="D42" s="140"/>
      <c r="E42" s="140"/>
      <c r="F42" s="140"/>
      <c r="G42" s="140"/>
      <c r="H42" s="141"/>
    </row>
    <row r="43" spans="1:8" ht="26.25" customHeight="1">
      <c r="A43" s="92" t="s">
        <v>126</v>
      </c>
      <c r="B43" s="93"/>
      <c r="C43" s="91" t="s">
        <v>269</v>
      </c>
      <c r="D43" s="17"/>
      <c r="E43" s="17"/>
      <c r="F43" s="251" t="s">
        <v>127</v>
      </c>
      <c r="G43" s="252"/>
      <c r="H43" s="94"/>
    </row>
    <row r="44" spans="1:8" ht="20.100000000000001" customHeight="1">
      <c r="A44" s="14"/>
      <c r="B44" s="15"/>
      <c r="D44" s="17"/>
      <c r="E44" s="17"/>
      <c r="F44" s="17"/>
      <c r="G44" s="17"/>
    </row>
    <row r="45" spans="1:8" ht="20.100000000000001" customHeight="1">
      <c r="A45" s="14"/>
      <c r="B45" s="15"/>
      <c r="D45" s="17"/>
      <c r="E45" s="17"/>
      <c r="F45" s="17"/>
      <c r="G45" s="17"/>
    </row>
    <row r="46" spans="1:8" ht="20.100000000000001" customHeight="1">
      <c r="A46" s="14"/>
      <c r="B46" s="19"/>
      <c r="C46" s="20"/>
      <c r="D46" s="17"/>
      <c r="E46" s="17"/>
      <c r="F46" s="17"/>
      <c r="G46" s="17"/>
    </row>
    <row r="47" spans="1:8" ht="20.100000000000001" customHeight="1">
      <c r="A47" s="14"/>
      <c r="B47" s="15"/>
      <c r="D47" s="17"/>
      <c r="E47" s="17"/>
      <c r="F47" s="17"/>
      <c r="G47" s="17"/>
    </row>
    <row r="48" spans="1:8">
      <c r="A48" s="14"/>
      <c r="B48" s="15"/>
      <c r="D48" s="17"/>
      <c r="E48" s="17"/>
      <c r="F48" s="17"/>
      <c r="G48" s="17"/>
    </row>
    <row r="49" spans="1:7">
      <c r="A49" s="14"/>
      <c r="B49" s="15"/>
      <c r="D49" s="17"/>
      <c r="E49" s="17"/>
      <c r="F49" s="17"/>
      <c r="G49" s="17"/>
    </row>
    <row r="50" spans="1:7">
      <c r="A50" s="14"/>
      <c r="B50" s="15"/>
      <c r="D50" s="17"/>
      <c r="E50" s="17"/>
      <c r="F50" s="17"/>
      <c r="G50" s="17"/>
    </row>
    <row r="51" spans="1:7" ht="18">
      <c r="A51" s="14"/>
      <c r="B51" s="21"/>
      <c r="D51" s="17"/>
      <c r="E51" s="17"/>
      <c r="F51" s="17"/>
      <c r="G51" s="17"/>
    </row>
    <row r="52" spans="1:7">
      <c r="A52" s="14"/>
      <c r="B52" s="15"/>
      <c r="D52" s="17"/>
      <c r="E52" s="17"/>
      <c r="F52" s="17"/>
      <c r="G52" s="17"/>
    </row>
    <row r="53" spans="1:7">
      <c r="A53" s="14"/>
      <c r="B53" s="167"/>
      <c r="C53" s="17"/>
      <c r="D53" s="17"/>
      <c r="E53" s="17"/>
      <c r="F53" s="17"/>
      <c r="G53" s="17"/>
    </row>
    <row r="54" spans="1:7" ht="18.75" customHeight="1">
      <c r="A54" s="14"/>
      <c r="B54" s="167"/>
      <c r="C54" s="17"/>
      <c r="D54" s="17"/>
      <c r="E54" s="17"/>
      <c r="F54" s="17"/>
      <c r="G54" s="17"/>
    </row>
    <row r="55" spans="1:7" ht="18.75" customHeight="1">
      <c r="A55" s="14"/>
      <c r="B55" s="167"/>
      <c r="C55" s="17"/>
      <c r="D55" s="17"/>
      <c r="E55" s="17"/>
      <c r="F55" s="17"/>
      <c r="G55" s="17"/>
    </row>
    <row r="56" spans="1:7" ht="18.75" customHeight="1">
      <c r="A56" s="14"/>
      <c r="B56" s="167"/>
      <c r="C56" s="17"/>
      <c r="D56" s="17"/>
      <c r="E56" s="17"/>
      <c r="F56" s="17"/>
      <c r="G56" s="17"/>
    </row>
    <row r="57" spans="1:7" ht="18.75" customHeight="1">
      <c r="A57" s="14"/>
      <c r="B57" s="167"/>
      <c r="C57" s="17"/>
      <c r="D57" s="17"/>
      <c r="E57" s="17"/>
      <c r="F57" s="17"/>
      <c r="G57" s="17"/>
    </row>
    <row r="58" spans="1:7" ht="18.75" customHeight="1">
      <c r="A58" s="14"/>
      <c r="B58" s="167"/>
      <c r="C58" s="17"/>
      <c r="D58" s="17"/>
      <c r="E58" s="17"/>
      <c r="F58" s="17"/>
      <c r="G58" s="17"/>
    </row>
    <row r="59" spans="1:7" ht="18.75" customHeight="1">
      <c r="A59" s="14"/>
      <c r="B59" s="167"/>
      <c r="C59" s="17"/>
      <c r="D59" s="17"/>
      <c r="E59" s="17"/>
      <c r="F59" s="17"/>
      <c r="G59" s="17"/>
    </row>
    <row r="60" spans="1:7" ht="18.75" customHeight="1">
      <c r="A60" s="14"/>
      <c r="B60" s="167"/>
      <c r="C60" s="17"/>
      <c r="D60" s="17"/>
      <c r="E60" s="17"/>
      <c r="F60" s="17"/>
      <c r="G60" s="17"/>
    </row>
    <row r="61" spans="1:7" ht="18.75" customHeight="1">
      <c r="A61" s="14"/>
      <c r="B61" s="167"/>
      <c r="C61" s="17"/>
      <c r="D61" s="17"/>
      <c r="E61" s="17"/>
      <c r="F61" s="17"/>
      <c r="G61" s="17"/>
    </row>
    <row r="62" spans="1:7" ht="18.75" customHeight="1">
      <c r="A62" s="14"/>
      <c r="B62" s="167"/>
      <c r="C62" s="17"/>
      <c r="D62" s="17"/>
      <c r="E62" s="17"/>
      <c r="F62" s="17"/>
      <c r="G62" s="17"/>
    </row>
    <row r="63" spans="1:7" ht="18.75" customHeight="1">
      <c r="A63" s="14"/>
      <c r="B63" s="167"/>
      <c r="C63" s="17"/>
      <c r="D63" s="17"/>
      <c r="E63" s="17"/>
      <c r="F63" s="17"/>
      <c r="G63" s="17"/>
    </row>
    <row r="64" spans="1:7" ht="18.75" customHeight="1">
      <c r="A64" s="14"/>
      <c r="B64" s="167"/>
      <c r="C64" s="17"/>
      <c r="D64" s="17"/>
      <c r="E64" s="17"/>
      <c r="F64" s="17"/>
      <c r="G64" s="17"/>
    </row>
    <row r="65" spans="1:7" ht="18.75" customHeight="1">
      <c r="A65" s="14"/>
      <c r="B65" s="167"/>
      <c r="C65" s="17"/>
      <c r="D65" s="17"/>
      <c r="E65" s="17"/>
      <c r="F65" s="17"/>
      <c r="G65" s="17"/>
    </row>
    <row r="66" spans="1:7" ht="18.75" customHeight="1">
      <c r="A66" s="14"/>
      <c r="B66" s="167"/>
      <c r="C66" s="17"/>
      <c r="D66" s="17"/>
      <c r="E66" s="17"/>
      <c r="F66" s="17"/>
      <c r="G66" s="17"/>
    </row>
    <row r="67" spans="1:7" ht="18.75" customHeight="1">
      <c r="A67" s="14"/>
      <c r="B67" s="167"/>
      <c r="C67" s="17"/>
      <c r="D67" s="17"/>
      <c r="E67" s="17"/>
      <c r="F67" s="17"/>
      <c r="G67" s="17"/>
    </row>
    <row r="68" spans="1:7" ht="18.75" customHeight="1">
      <c r="A68" s="14"/>
      <c r="B68" s="167"/>
      <c r="C68" s="17"/>
      <c r="D68" s="17"/>
      <c r="E68" s="17"/>
      <c r="F68" s="17"/>
      <c r="G68" s="17"/>
    </row>
    <row r="69" spans="1:7" ht="18.75" customHeight="1">
      <c r="A69" s="14"/>
      <c r="B69" s="167"/>
      <c r="C69" s="17"/>
      <c r="D69" s="17"/>
      <c r="E69" s="17"/>
      <c r="F69" s="17"/>
      <c r="G69" s="17"/>
    </row>
    <row r="70" spans="1:7" ht="18.75" customHeight="1">
      <c r="A70" s="14"/>
      <c r="B70" s="167"/>
      <c r="C70" s="17"/>
      <c r="D70" s="17"/>
      <c r="E70" s="17"/>
      <c r="F70" s="17"/>
      <c r="G70" s="17"/>
    </row>
    <row r="71" spans="1:7" ht="18.75" customHeight="1">
      <c r="A71" s="14"/>
      <c r="B71" s="167"/>
      <c r="C71" s="17"/>
      <c r="D71" s="17"/>
      <c r="E71" s="17"/>
      <c r="F71" s="17"/>
      <c r="G71" s="17"/>
    </row>
    <row r="72" spans="1:7" ht="18.75" customHeight="1">
      <c r="A72" s="14"/>
      <c r="B72" s="167"/>
      <c r="C72" s="17"/>
      <c r="D72" s="17"/>
      <c r="E72" s="17"/>
      <c r="F72" s="17"/>
      <c r="G72" s="17"/>
    </row>
    <row r="73" spans="1:7" ht="18.75" customHeight="1">
      <c r="A73" s="14"/>
      <c r="B73" s="167"/>
      <c r="C73" s="17"/>
      <c r="D73" s="17"/>
      <c r="E73" s="17"/>
      <c r="F73" s="17"/>
      <c r="G73" s="17"/>
    </row>
    <row r="74" spans="1:7" ht="18.75" customHeight="1">
      <c r="A74" s="14"/>
      <c r="B74" s="167"/>
      <c r="C74" s="17"/>
      <c r="D74" s="17"/>
      <c r="E74" s="17"/>
      <c r="F74" s="17"/>
      <c r="G74" s="17"/>
    </row>
    <row r="75" spans="1:7" ht="18.75" customHeight="1">
      <c r="A75" s="14"/>
      <c r="B75" s="167"/>
      <c r="C75" s="17"/>
      <c r="D75" s="17"/>
      <c r="E75" s="17"/>
      <c r="F75" s="17"/>
      <c r="G75" s="17"/>
    </row>
    <row r="76" spans="1:7" ht="18.75" customHeight="1">
      <c r="A76" s="14"/>
      <c r="B76" s="167"/>
      <c r="C76" s="17"/>
      <c r="D76" s="17"/>
      <c r="E76" s="17"/>
      <c r="F76" s="17"/>
      <c r="G76" s="17"/>
    </row>
    <row r="77" spans="1:7" ht="18.75" customHeight="1">
      <c r="A77" s="14"/>
      <c r="B77" s="167"/>
      <c r="C77" s="17"/>
      <c r="D77" s="17"/>
      <c r="E77" s="17"/>
      <c r="F77" s="17"/>
      <c r="G77" s="17"/>
    </row>
    <row r="78" spans="1:7" ht="18.75" customHeight="1">
      <c r="A78" s="14"/>
      <c r="B78" s="167"/>
      <c r="C78" s="17"/>
      <c r="D78" s="17"/>
      <c r="E78" s="17"/>
      <c r="F78" s="17"/>
      <c r="G78" s="17"/>
    </row>
    <row r="79" spans="1:7" ht="18.75" customHeight="1">
      <c r="A79" s="14"/>
      <c r="B79" s="167"/>
      <c r="C79" s="17"/>
      <c r="D79" s="17"/>
      <c r="E79" s="17"/>
      <c r="F79" s="17"/>
      <c r="G79" s="17"/>
    </row>
    <row r="80" spans="1:7" ht="18.75" customHeight="1">
      <c r="A80" s="14"/>
      <c r="B80" s="24"/>
      <c r="C80" s="17"/>
      <c r="D80" s="17"/>
      <c r="E80" s="17"/>
      <c r="F80" s="17"/>
      <c r="G80" s="17"/>
    </row>
    <row r="81" spans="1:258" ht="18.75" customHeight="1">
      <c r="A81" s="14"/>
      <c r="B81" s="24"/>
      <c r="C81" s="17"/>
      <c r="D81" s="17"/>
      <c r="E81" s="17"/>
      <c r="F81" s="17"/>
      <c r="G81" s="17"/>
    </row>
    <row r="82" spans="1:258" ht="18.75" customHeight="1">
      <c r="A82" s="14"/>
      <c r="B82" s="24"/>
      <c r="C82" s="17"/>
      <c r="D82" s="17"/>
      <c r="E82" s="17"/>
      <c r="F82" s="17"/>
      <c r="G82" s="17"/>
    </row>
    <row r="83" spans="1:258" ht="18.75" customHeight="1">
      <c r="A83" s="14"/>
      <c r="B83" s="24"/>
      <c r="C83" s="17"/>
      <c r="D83" s="17"/>
      <c r="E83" s="17"/>
      <c r="F83" s="17"/>
      <c r="G83" s="17"/>
    </row>
    <row r="84" spans="1:258" ht="18.75" customHeight="1">
      <c r="A84" s="14"/>
      <c r="B84" s="24"/>
      <c r="C84" s="17"/>
      <c r="D84" s="17"/>
      <c r="E84" s="17"/>
      <c r="F84" s="17"/>
      <c r="G84" s="17"/>
    </row>
    <row r="85" spans="1:258" ht="18.75" customHeight="1">
      <c r="A85" s="14"/>
      <c r="B85" s="24"/>
      <c r="C85" s="17"/>
      <c r="D85" s="17"/>
      <c r="E85" s="17"/>
      <c r="F85" s="17"/>
      <c r="G85" s="17"/>
    </row>
    <row r="86" spans="1:258" ht="36.75" customHeight="1">
      <c r="A86" s="14"/>
      <c r="B86" s="167"/>
      <c r="C86" s="17"/>
      <c r="D86" s="17"/>
      <c r="E86" s="17"/>
      <c r="F86" s="17"/>
      <c r="G86" s="17"/>
      <c r="H86" s="25"/>
    </row>
    <row r="87" spans="1:258" ht="18.75" customHeight="1">
      <c r="A87" s="24"/>
      <c r="B87" s="21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</row>
    <row r="88" spans="1:258" ht="18.75" customHeight="1">
      <c r="B88" s="167"/>
      <c r="D88" s="17"/>
      <c r="E88" s="17"/>
      <c r="F88" s="17"/>
      <c r="G88" s="17"/>
    </row>
    <row r="89" spans="1:258" ht="21.6">
      <c r="A89" s="28"/>
      <c r="B89" s="29"/>
      <c r="D89" s="17"/>
      <c r="E89" s="17"/>
      <c r="F89" s="17"/>
      <c r="G89" s="17"/>
    </row>
    <row r="90" spans="1:258">
      <c r="A90" s="31"/>
    </row>
  </sheetData>
  <mergeCells count="12">
    <mergeCell ref="F43:G43"/>
    <mergeCell ref="G1:H1"/>
    <mergeCell ref="A2:H2"/>
    <mergeCell ref="C3:E3"/>
    <mergeCell ref="F3:H3"/>
    <mergeCell ref="A41:B41"/>
    <mergeCell ref="A39:B39"/>
    <mergeCell ref="A40:B40"/>
    <mergeCell ref="C40:E40"/>
    <mergeCell ref="C41:E41"/>
    <mergeCell ref="F40:H40"/>
    <mergeCell ref="F41:H41"/>
  </mergeCells>
  <phoneticPr fontId="3" type="noConversion"/>
  <pageMargins left="0.57999999999999996" right="0.42" top="0.32" bottom="0.28000000000000003" header="0.17" footer="0.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topLeftCell="A19" workbookViewId="0">
      <selection activeCell="C31" sqref="C31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9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9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9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9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9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9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9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9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9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9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9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9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9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9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9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9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9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9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9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9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9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9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9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9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9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9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9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9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9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9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9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9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9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9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9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9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9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9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9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9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9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9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9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9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9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9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9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9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9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9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9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9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9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9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9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9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9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9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9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9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9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9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9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9" style="1"/>
  </cols>
  <sheetData>
    <row r="1" spans="1:9">
      <c r="G1" s="237"/>
      <c r="H1" s="238"/>
    </row>
    <row r="2" spans="1:9" ht="30" customHeight="1">
      <c r="A2" s="225" t="s">
        <v>434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169"/>
      <c r="B3" s="169"/>
      <c r="C3" s="225" t="s">
        <v>154</v>
      </c>
      <c r="D3" s="232"/>
      <c r="E3" s="243"/>
      <c r="F3" s="253" t="s">
        <v>146</v>
      </c>
      <c r="G3" s="239"/>
      <c r="H3" s="244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9" ht="23.1" customHeight="1">
      <c r="A5" s="4"/>
      <c r="B5" s="12" t="s">
        <v>433</v>
      </c>
      <c r="C5" s="110"/>
      <c r="D5" s="111"/>
      <c r="E5" s="145">
        <v>84325</v>
      </c>
      <c r="F5" s="165"/>
      <c r="G5" s="111"/>
      <c r="H5" s="118">
        <v>154670</v>
      </c>
    </row>
    <row r="6" spans="1:9" ht="23.1" customHeight="1">
      <c r="A6" s="172" t="s">
        <v>436</v>
      </c>
      <c r="B6" s="12" t="s">
        <v>435</v>
      </c>
      <c r="C6" s="112">
        <v>83500</v>
      </c>
      <c r="D6" s="111"/>
      <c r="E6" s="157"/>
      <c r="F6" s="142"/>
      <c r="G6" s="111"/>
      <c r="H6" s="118"/>
    </row>
    <row r="7" spans="1:9" ht="23.1" customHeight="1">
      <c r="A7" s="172" t="s">
        <v>438</v>
      </c>
      <c r="B7" s="12" t="s">
        <v>439</v>
      </c>
      <c r="C7" s="113">
        <v>2000</v>
      </c>
      <c r="D7" s="111"/>
      <c r="E7" s="157"/>
      <c r="F7" s="142"/>
      <c r="G7" s="111"/>
      <c r="H7" s="120"/>
    </row>
    <row r="8" spans="1:9" ht="23.1" customHeight="1">
      <c r="A8" s="172" t="s">
        <v>438</v>
      </c>
      <c r="B8" s="12" t="s">
        <v>440</v>
      </c>
      <c r="C8" s="113">
        <v>1600</v>
      </c>
      <c r="D8" s="111"/>
      <c r="E8" s="157"/>
      <c r="F8" s="142"/>
      <c r="G8" s="111"/>
      <c r="H8" s="120"/>
      <c r="I8" s="45"/>
    </row>
    <row r="9" spans="1:9" ht="23.1" customHeight="1">
      <c r="A9" s="172" t="s">
        <v>438</v>
      </c>
      <c r="B9" s="12" t="s">
        <v>441</v>
      </c>
      <c r="C9" s="113">
        <v>10000</v>
      </c>
      <c r="D9" s="111"/>
      <c r="E9" s="157"/>
      <c r="F9" s="142"/>
      <c r="G9" s="111"/>
      <c r="H9" s="120"/>
      <c r="I9" s="45"/>
    </row>
    <row r="10" spans="1:9" ht="23.1" customHeight="1">
      <c r="A10" s="172" t="s">
        <v>438</v>
      </c>
      <c r="B10" s="12" t="s">
        <v>442</v>
      </c>
      <c r="C10" s="113">
        <v>2000</v>
      </c>
      <c r="D10" s="111"/>
      <c r="E10" s="157"/>
      <c r="F10" s="142"/>
      <c r="G10" s="111"/>
      <c r="H10" s="120"/>
    </row>
    <row r="11" spans="1:9" ht="23.1" customHeight="1">
      <c r="A11" s="172" t="s">
        <v>437</v>
      </c>
      <c r="B11" s="12" t="s">
        <v>443</v>
      </c>
      <c r="C11" s="113">
        <v>5000</v>
      </c>
      <c r="D11" s="111"/>
      <c r="E11" s="157"/>
      <c r="F11" s="142"/>
      <c r="G11" s="111"/>
      <c r="H11" s="120"/>
    </row>
    <row r="12" spans="1:9" ht="23.1" customHeight="1">
      <c r="A12" s="172" t="s">
        <v>437</v>
      </c>
      <c r="B12" s="12" t="s">
        <v>444</v>
      </c>
      <c r="C12" s="113">
        <v>1000</v>
      </c>
      <c r="D12" s="111"/>
      <c r="E12" s="157"/>
      <c r="F12" s="142"/>
      <c r="G12" s="111"/>
      <c r="H12" s="120"/>
    </row>
    <row r="13" spans="1:9" ht="23.1" customHeight="1">
      <c r="A13" s="172" t="s">
        <v>437</v>
      </c>
      <c r="B13" s="12" t="s">
        <v>445</v>
      </c>
      <c r="C13" s="113">
        <v>3000</v>
      </c>
      <c r="D13" s="111"/>
      <c r="E13" s="157"/>
      <c r="F13" s="142"/>
      <c r="G13" s="111"/>
      <c r="H13" s="120"/>
    </row>
    <row r="14" spans="1:9" ht="23.1" customHeight="1">
      <c r="A14" s="65" t="s">
        <v>446</v>
      </c>
      <c r="B14" s="12" t="s">
        <v>454</v>
      </c>
      <c r="C14" s="113"/>
      <c r="D14" s="111"/>
      <c r="E14" s="157"/>
      <c r="F14" s="142">
        <v>74200</v>
      </c>
      <c r="G14" s="111"/>
      <c r="H14" s="120"/>
    </row>
    <row r="15" spans="1:9" ht="23.1" customHeight="1">
      <c r="A15" s="65" t="s">
        <v>447</v>
      </c>
      <c r="B15" s="12" t="s">
        <v>448</v>
      </c>
      <c r="C15" s="113">
        <v>3000</v>
      </c>
      <c r="D15" s="111"/>
      <c r="E15" s="157"/>
      <c r="F15" s="142"/>
      <c r="G15" s="111"/>
      <c r="H15" s="120"/>
    </row>
    <row r="16" spans="1:9" ht="23.1" customHeight="1">
      <c r="A16" s="65" t="s">
        <v>450</v>
      </c>
      <c r="B16" s="12" t="s">
        <v>451</v>
      </c>
      <c r="C16" s="113"/>
      <c r="D16" s="111">
        <v>10500</v>
      </c>
      <c r="E16" s="157"/>
      <c r="F16" s="142"/>
      <c r="G16" s="111"/>
      <c r="H16" s="120"/>
    </row>
    <row r="17" spans="1:8" ht="23.1" customHeight="1">
      <c r="A17" s="65" t="s">
        <v>450</v>
      </c>
      <c r="B17" s="12" t="s">
        <v>452</v>
      </c>
      <c r="C17" s="113"/>
      <c r="D17" s="111">
        <v>11988</v>
      </c>
      <c r="E17" s="157"/>
      <c r="F17" s="142"/>
      <c r="G17" s="111"/>
      <c r="H17" s="120"/>
    </row>
    <row r="18" spans="1:8" ht="23.1" customHeight="1">
      <c r="A18" s="65" t="s">
        <v>449</v>
      </c>
      <c r="B18" s="12" t="s">
        <v>453</v>
      </c>
      <c r="C18" s="113"/>
      <c r="D18" s="111">
        <v>6000</v>
      </c>
      <c r="E18" s="157"/>
      <c r="F18" s="142"/>
      <c r="G18" s="111"/>
      <c r="H18" s="120"/>
    </row>
    <row r="19" spans="1:8" ht="23.1" customHeight="1">
      <c r="A19" s="65" t="s">
        <v>449</v>
      </c>
      <c r="B19" s="12" t="s">
        <v>455</v>
      </c>
      <c r="C19" s="113"/>
      <c r="D19" s="111"/>
      <c r="E19" s="157"/>
      <c r="F19" s="142"/>
      <c r="G19" s="111">
        <v>8800</v>
      </c>
      <c r="H19" s="120"/>
    </row>
    <row r="20" spans="1:8" ht="23.1" customHeight="1">
      <c r="A20" s="65" t="s">
        <v>449</v>
      </c>
      <c r="B20" s="49" t="s">
        <v>456</v>
      </c>
      <c r="C20" s="113"/>
      <c r="D20" s="111">
        <v>2400</v>
      </c>
      <c r="E20" s="157"/>
      <c r="F20" s="142"/>
      <c r="G20" s="111"/>
      <c r="H20" s="120"/>
    </row>
    <row r="21" spans="1:8" ht="23.1" customHeight="1">
      <c r="A21" s="65" t="s">
        <v>449</v>
      </c>
      <c r="B21" s="12" t="s">
        <v>457</v>
      </c>
      <c r="C21" s="113"/>
      <c r="D21" s="111">
        <v>5015</v>
      </c>
      <c r="E21" s="157"/>
      <c r="F21" s="142"/>
      <c r="G21" s="111"/>
      <c r="H21" s="120"/>
    </row>
    <row r="22" spans="1:8" ht="23.1" customHeight="1">
      <c r="A22" s="65" t="s">
        <v>449</v>
      </c>
      <c r="B22" s="12" t="s">
        <v>458</v>
      </c>
      <c r="C22" s="113"/>
      <c r="D22" s="111">
        <v>440</v>
      </c>
      <c r="E22" s="157"/>
      <c r="F22" s="142"/>
      <c r="G22" s="111"/>
      <c r="H22" s="120"/>
    </row>
    <row r="23" spans="1:8" ht="23.1" customHeight="1">
      <c r="A23" s="65" t="s">
        <v>449</v>
      </c>
      <c r="B23" s="12" t="s">
        <v>459</v>
      </c>
      <c r="C23" s="113"/>
      <c r="D23" s="111">
        <v>12566</v>
      </c>
      <c r="E23" s="157"/>
      <c r="F23" s="142"/>
      <c r="G23" s="111"/>
      <c r="H23" s="120"/>
    </row>
    <row r="24" spans="1:8" ht="23.1" customHeight="1">
      <c r="A24" s="65" t="s">
        <v>460</v>
      </c>
      <c r="B24" s="12" t="s">
        <v>461</v>
      </c>
      <c r="C24" s="12">
        <v>91</v>
      </c>
      <c r="D24" s="111"/>
      <c r="E24" s="157"/>
      <c r="F24" s="142"/>
      <c r="G24" s="111"/>
      <c r="H24" s="120"/>
    </row>
    <row r="25" spans="1:8" ht="23.1" customHeight="1">
      <c r="A25" s="65" t="s">
        <v>462</v>
      </c>
      <c r="B25" s="12" t="s">
        <v>463</v>
      </c>
      <c r="C25" s="113"/>
      <c r="D25" s="111">
        <v>35000</v>
      </c>
      <c r="E25" s="157"/>
      <c r="F25" s="142"/>
      <c r="G25" s="111"/>
      <c r="H25" s="120"/>
    </row>
    <row r="26" spans="1:8" ht="23.1" customHeight="1">
      <c r="A26" s="65" t="s">
        <v>462</v>
      </c>
      <c r="B26" s="12" t="s">
        <v>464</v>
      </c>
      <c r="C26" s="113"/>
      <c r="D26" s="111">
        <v>6508</v>
      </c>
      <c r="E26" s="157"/>
      <c r="F26" s="142"/>
      <c r="G26" s="111"/>
      <c r="H26" s="120"/>
    </row>
    <row r="27" spans="1:8" ht="23.1" customHeight="1">
      <c r="A27" s="65" t="s">
        <v>462</v>
      </c>
      <c r="B27" s="12" t="s">
        <v>465</v>
      </c>
      <c r="C27" s="113"/>
      <c r="D27" s="111">
        <v>2400</v>
      </c>
      <c r="E27" s="157"/>
      <c r="F27" s="142"/>
      <c r="G27" s="111"/>
      <c r="H27" s="120"/>
    </row>
    <row r="28" spans="1:8" ht="23.1" customHeight="1">
      <c r="A28" s="65" t="s">
        <v>466</v>
      </c>
      <c r="B28" s="12" t="s">
        <v>467</v>
      </c>
      <c r="C28" s="113">
        <v>10000</v>
      </c>
      <c r="D28" s="111"/>
      <c r="E28" s="157"/>
      <c r="F28" s="142"/>
      <c r="G28" s="111"/>
      <c r="H28" s="120"/>
    </row>
    <row r="29" spans="1:8" ht="23.1" customHeight="1">
      <c r="A29" s="65" t="s">
        <v>469</v>
      </c>
      <c r="B29" s="12" t="s">
        <v>470</v>
      </c>
      <c r="C29" s="113">
        <v>3500</v>
      </c>
      <c r="D29" s="111"/>
      <c r="E29" s="157"/>
      <c r="F29" s="142"/>
      <c r="G29" s="111"/>
      <c r="H29" s="120"/>
    </row>
    <row r="30" spans="1:8" ht="23.1" customHeight="1">
      <c r="A30" s="65" t="s">
        <v>469</v>
      </c>
      <c r="B30" s="12" t="s">
        <v>471</v>
      </c>
      <c r="C30" s="113">
        <v>5000</v>
      </c>
      <c r="D30" s="111"/>
      <c r="E30" s="157"/>
      <c r="F30" s="142"/>
      <c r="G30" s="111"/>
      <c r="H30" s="120"/>
    </row>
    <row r="31" spans="1:8" s="77" customFormat="1" ht="23.1" customHeight="1">
      <c r="A31" s="215" t="s">
        <v>303</v>
      </c>
      <c r="B31" s="250"/>
      <c r="C31" s="116">
        <f>SUM(C6:C30)</f>
        <v>129691</v>
      </c>
      <c r="D31" s="117">
        <f>SUM(D6:D30)</f>
        <v>92817</v>
      </c>
      <c r="E31" s="147"/>
      <c r="F31" s="144">
        <f>SUM(F6:F30)</f>
        <v>74200</v>
      </c>
      <c r="G31" s="117">
        <f>SUM(G6:G30)</f>
        <v>8800</v>
      </c>
      <c r="H31" s="117"/>
    </row>
    <row r="32" spans="1:8" s="36" customFormat="1" ht="26.1" customHeight="1"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93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5"/>
      <c r="D34" s="17"/>
      <c r="E34" s="17"/>
      <c r="F34" s="17"/>
      <c r="G34" s="17"/>
    </row>
    <row r="35" spans="1:8" ht="20.100000000000001" customHeight="1">
      <c r="A35" s="14"/>
      <c r="B35" s="15"/>
      <c r="D35" s="17"/>
      <c r="E35" s="17"/>
      <c r="F35" s="17"/>
      <c r="G35" s="17"/>
    </row>
    <row r="36" spans="1:8" ht="20.100000000000001" customHeight="1">
      <c r="A36" s="14"/>
      <c r="B36" s="19"/>
      <c r="C36" s="20"/>
      <c r="D36" s="17"/>
      <c r="E36" s="17"/>
      <c r="F36" s="17"/>
      <c r="G36" s="17"/>
    </row>
    <row r="37" spans="1:8" ht="20.100000000000001" customHeight="1">
      <c r="A37" s="14"/>
      <c r="B37" s="15"/>
      <c r="D37" s="17"/>
      <c r="E37" s="17"/>
      <c r="F37" s="17"/>
      <c r="G37" s="17"/>
    </row>
    <row r="38" spans="1:8">
      <c r="A38" s="14"/>
      <c r="B38" s="15"/>
      <c r="D38" s="17"/>
      <c r="E38" s="17"/>
      <c r="F38" s="17"/>
      <c r="G38" s="17"/>
    </row>
    <row r="39" spans="1:8">
      <c r="A39" s="14"/>
      <c r="B39" s="15"/>
      <c r="D39" s="17"/>
      <c r="E39" s="17"/>
      <c r="F39" s="17"/>
      <c r="G39" s="17"/>
    </row>
    <row r="40" spans="1:8">
      <c r="A40" s="14"/>
      <c r="B40" s="15"/>
      <c r="D40" s="17"/>
      <c r="E40" s="17"/>
      <c r="F40" s="17"/>
      <c r="G40" s="17"/>
    </row>
    <row r="41" spans="1:8" ht="18">
      <c r="A41" s="14"/>
      <c r="B41" s="21"/>
      <c r="D41" s="17"/>
      <c r="E41" s="17"/>
      <c r="F41" s="17"/>
      <c r="G41" s="17"/>
    </row>
    <row r="42" spans="1:8">
      <c r="A42" s="14"/>
      <c r="B42" s="15"/>
      <c r="D42" s="17"/>
      <c r="E42" s="17"/>
      <c r="F42" s="17"/>
      <c r="G42" s="17"/>
    </row>
    <row r="43" spans="1:8">
      <c r="A43" s="14"/>
      <c r="B43" s="170"/>
      <c r="C43" s="17"/>
      <c r="D43" s="17"/>
      <c r="E43" s="17"/>
      <c r="F43" s="17"/>
      <c r="G43" s="17"/>
    </row>
    <row r="44" spans="1:8" ht="18.75" customHeight="1">
      <c r="A44" s="14"/>
      <c r="B44" s="170"/>
      <c r="C44" s="17"/>
      <c r="D44" s="17"/>
      <c r="E44" s="17"/>
      <c r="F44" s="17"/>
      <c r="G44" s="17"/>
    </row>
    <row r="45" spans="1:8" ht="18.75" customHeight="1">
      <c r="A45" s="14"/>
      <c r="B45" s="170"/>
      <c r="C45" s="17"/>
      <c r="D45" s="17"/>
      <c r="E45" s="17"/>
      <c r="F45" s="17"/>
      <c r="G45" s="17"/>
    </row>
    <row r="46" spans="1:8" ht="18.75" customHeight="1">
      <c r="A46" s="14"/>
      <c r="B46" s="170"/>
      <c r="C46" s="17"/>
      <c r="D46" s="17"/>
      <c r="E46" s="17"/>
      <c r="F46" s="17"/>
      <c r="G46" s="17"/>
    </row>
    <row r="47" spans="1:8" ht="18.75" customHeight="1">
      <c r="A47" s="14"/>
      <c r="B47" s="170"/>
      <c r="C47" s="17"/>
      <c r="D47" s="17"/>
      <c r="E47" s="17"/>
      <c r="F47" s="17"/>
      <c r="G47" s="17"/>
    </row>
    <row r="48" spans="1:8" ht="18.75" customHeight="1">
      <c r="A48" s="14"/>
      <c r="B48" s="170"/>
      <c r="C48" s="17"/>
      <c r="D48" s="17"/>
      <c r="E48" s="17"/>
      <c r="F48" s="17"/>
      <c r="G48" s="17"/>
    </row>
    <row r="49" spans="1:7" ht="18.75" customHeight="1">
      <c r="A49" s="14"/>
      <c r="B49" s="170"/>
      <c r="C49" s="17"/>
      <c r="D49" s="17"/>
      <c r="E49" s="17"/>
      <c r="F49" s="17"/>
      <c r="G49" s="17"/>
    </row>
    <row r="50" spans="1:7" ht="18.75" customHeight="1">
      <c r="A50" s="14"/>
      <c r="B50" s="170"/>
      <c r="C50" s="17"/>
      <c r="D50" s="17"/>
      <c r="E50" s="17"/>
      <c r="F50" s="17"/>
      <c r="G50" s="17"/>
    </row>
    <row r="51" spans="1:7" ht="18.75" customHeight="1">
      <c r="A51" s="14"/>
      <c r="B51" s="170"/>
      <c r="C51" s="17"/>
      <c r="D51" s="17"/>
      <c r="E51" s="17"/>
      <c r="F51" s="17"/>
      <c r="G51" s="17"/>
    </row>
    <row r="52" spans="1:7" ht="18.75" customHeight="1">
      <c r="A52" s="14"/>
      <c r="B52" s="170"/>
      <c r="C52" s="17"/>
      <c r="D52" s="17"/>
      <c r="E52" s="17"/>
      <c r="F52" s="17"/>
      <c r="G52" s="17"/>
    </row>
    <row r="53" spans="1:7" ht="18.75" customHeight="1">
      <c r="A53" s="14"/>
      <c r="B53" s="170"/>
      <c r="C53" s="17"/>
      <c r="D53" s="17"/>
      <c r="E53" s="17"/>
      <c r="F53" s="17"/>
      <c r="G53" s="17"/>
    </row>
    <row r="54" spans="1:7" ht="18.75" customHeight="1">
      <c r="A54" s="14"/>
      <c r="B54" s="170"/>
      <c r="C54" s="17"/>
      <c r="D54" s="17"/>
      <c r="E54" s="17"/>
      <c r="F54" s="17"/>
      <c r="G54" s="17"/>
    </row>
    <row r="55" spans="1:7" ht="18.75" customHeight="1">
      <c r="A55" s="14"/>
      <c r="B55" s="170"/>
      <c r="C55" s="17"/>
      <c r="D55" s="17"/>
      <c r="E55" s="17"/>
      <c r="F55" s="17"/>
      <c r="G55" s="17"/>
    </row>
    <row r="56" spans="1:7" ht="18.75" customHeight="1">
      <c r="A56" s="14"/>
      <c r="B56" s="170"/>
      <c r="C56" s="17"/>
      <c r="D56" s="17"/>
      <c r="E56" s="17"/>
      <c r="F56" s="17"/>
      <c r="G56" s="17"/>
    </row>
    <row r="57" spans="1:7" ht="18.75" customHeight="1">
      <c r="A57" s="14"/>
      <c r="B57" s="170"/>
      <c r="C57" s="17"/>
      <c r="D57" s="17"/>
      <c r="E57" s="17"/>
      <c r="F57" s="17"/>
      <c r="G57" s="17"/>
    </row>
    <row r="58" spans="1:7" ht="18.75" customHeight="1">
      <c r="A58" s="14"/>
      <c r="B58" s="170"/>
      <c r="C58" s="17"/>
      <c r="D58" s="17"/>
      <c r="E58" s="17"/>
      <c r="F58" s="17"/>
      <c r="G58" s="17"/>
    </row>
    <row r="59" spans="1:7" ht="18.75" customHeight="1">
      <c r="A59" s="14"/>
      <c r="B59" s="170"/>
      <c r="C59" s="17"/>
      <c r="D59" s="17"/>
      <c r="E59" s="17"/>
      <c r="F59" s="17"/>
      <c r="G59" s="17"/>
    </row>
    <row r="60" spans="1:7" ht="18.75" customHeight="1">
      <c r="A60" s="14"/>
      <c r="B60" s="170"/>
      <c r="C60" s="17"/>
      <c r="D60" s="17"/>
      <c r="E60" s="17"/>
      <c r="F60" s="17"/>
      <c r="G60" s="17"/>
    </row>
    <row r="61" spans="1:7" ht="18.75" customHeight="1">
      <c r="A61" s="14"/>
      <c r="B61" s="170"/>
      <c r="C61" s="17"/>
      <c r="D61" s="17"/>
      <c r="E61" s="17"/>
      <c r="F61" s="17"/>
      <c r="G61" s="17"/>
    </row>
    <row r="62" spans="1:7" ht="18.75" customHeight="1">
      <c r="A62" s="14"/>
      <c r="B62" s="170"/>
      <c r="C62" s="17"/>
      <c r="D62" s="17"/>
      <c r="E62" s="17"/>
      <c r="F62" s="17"/>
      <c r="G62" s="17"/>
    </row>
    <row r="63" spans="1:7" ht="18.75" customHeight="1">
      <c r="A63" s="14"/>
      <c r="B63" s="170"/>
      <c r="C63" s="17"/>
      <c r="D63" s="17"/>
      <c r="E63" s="17"/>
      <c r="F63" s="17"/>
      <c r="G63" s="17"/>
    </row>
    <row r="64" spans="1:7" ht="18.75" customHeight="1">
      <c r="A64" s="14"/>
      <c r="B64" s="170"/>
      <c r="C64" s="17"/>
      <c r="D64" s="17"/>
      <c r="E64" s="17"/>
      <c r="F64" s="17"/>
      <c r="G64" s="17"/>
    </row>
    <row r="65" spans="1:258" ht="18.75" customHeight="1">
      <c r="A65" s="14"/>
      <c r="B65" s="170"/>
      <c r="C65" s="17"/>
      <c r="D65" s="17"/>
      <c r="E65" s="17"/>
      <c r="F65" s="17"/>
      <c r="G65" s="17"/>
    </row>
    <row r="66" spans="1:258" ht="18.75" customHeight="1">
      <c r="A66" s="14"/>
      <c r="B66" s="170"/>
      <c r="C66" s="17"/>
      <c r="D66" s="17"/>
      <c r="E66" s="17"/>
      <c r="F66" s="17"/>
      <c r="G66" s="17"/>
    </row>
    <row r="67" spans="1:258" ht="18.75" customHeight="1">
      <c r="A67" s="14"/>
      <c r="B67" s="170"/>
      <c r="C67" s="17"/>
      <c r="D67" s="17"/>
      <c r="E67" s="17"/>
      <c r="F67" s="17"/>
      <c r="G67" s="17"/>
    </row>
    <row r="68" spans="1:258" ht="18.75" customHeight="1">
      <c r="A68" s="14"/>
      <c r="B68" s="170"/>
      <c r="C68" s="17"/>
      <c r="D68" s="17"/>
      <c r="E68" s="17"/>
      <c r="F68" s="17"/>
      <c r="G68" s="17"/>
    </row>
    <row r="69" spans="1:258" ht="18.75" customHeight="1">
      <c r="A69" s="14"/>
      <c r="B69" s="170"/>
      <c r="C69" s="17"/>
      <c r="D69" s="17"/>
      <c r="E69" s="17"/>
      <c r="F69" s="17"/>
      <c r="G69" s="17"/>
    </row>
    <row r="70" spans="1:258" ht="18.75" customHeight="1">
      <c r="A70" s="14"/>
      <c r="B70" s="24"/>
      <c r="C70" s="17"/>
      <c r="D70" s="17"/>
      <c r="E70" s="17"/>
      <c r="F70" s="17"/>
      <c r="G70" s="17"/>
    </row>
    <row r="71" spans="1:258" ht="18.75" customHeight="1">
      <c r="A71" s="14"/>
      <c r="B71" s="24"/>
      <c r="C71" s="17"/>
      <c r="D71" s="17"/>
      <c r="E71" s="17"/>
      <c r="F71" s="17"/>
      <c r="G71" s="17"/>
    </row>
    <row r="72" spans="1:258" ht="18.75" customHeight="1">
      <c r="A72" s="14"/>
      <c r="B72" s="24"/>
      <c r="C72" s="17"/>
      <c r="D72" s="17"/>
      <c r="E72" s="17"/>
      <c r="F72" s="17"/>
      <c r="G72" s="17"/>
    </row>
    <row r="73" spans="1:258" ht="18.75" customHeight="1">
      <c r="A73" s="14"/>
      <c r="B73" s="24"/>
      <c r="C73" s="17"/>
      <c r="D73" s="17"/>
      <c r="E73" s="17"/>
      <c r="F73" s="17"/>
      <c r="G73" s="17"/>
    </row>
    <row r="74" spans="1:258" ht="18.75" customHeight="1">
      <c r="A74" s="14"/>
      <c r="B74" s="24"/>
      <c r="C74" s="17"/>
      <c r="D74" s="17"/>
      <c r="E74" s="17"/>
      <c r="F74" s="17"/>
      <c r="G74" s="17"/>
    </row>
    <row r="75" spans="1:258" ht="18.75" customHeight="1">
      <c r="A75" s="14"/>
      <c r="B75" s="24"/>
      <c r="C75" s="17"/>
      <c r="D75" s="17"/>
      <c r="E75" s="17"/>
      <c r="F75" s="17"/>
      <c r="G75" s="17"/>
    </row>
    <row r="76" spans="1:258" ht="36.75" customHeight="1">
      <c r="A76" s="14"/>
      <c r="B76" s="170"/>
      <c r="C76" s="17"/>
      <c r="D76" s="17"/>
      <c r="E76" s="17"/>
      <c r="F76" s="17"/>
      <c r="G76" s="17"/>
      <c r="H76" s="25"/>
    </row>
    <row r="77" spans="1:258" ht="18.75" customHeight="1">
      <c r="A77" s="24"/>
      <c r="B77" s="2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70"/>
      <c r="D78" s="17"/>
      <c r="E78" s="17"/>
      <c r="F78" s="17"/>
      <c r="G78" s="17"/>
    </row>
    <row r="79" spans="1:258" ht="21.6">
      <c r="A79" s="28"/>
      <c r="B79" s="29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57999999999999996" right="0.42" top="0.4" bottom="0.28000000000000003" header="0.3" footer="0.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8"/>
  <sheetViews>
    <sheetView topLeftCell="A16" workbookViewId="0">
      <selection activeCell="G13" sqref="G13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9">
      <c r="G1" s="237"/>
      <c r="H1" s="238"/>
    </row>
    <row r="2" spans="1:9" ht="30" customHeight="1">
      <c r="A2" s="225" t="s">
        <v>434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173"/>
      <c r="B3" s="173"/>
      <c r="C3" s="225" t="s">
        <v>154</v>
      </c>
      <c r="D3" s="232"/>
      <c r="E3" s="243"/>
      <c r="F3" s="253" t="s">
        <v>146</v>
      </c>
      <c r="G3" s="239"/>
      <c r="H3" s="244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9" ht="23.1" customHeight="1">
      <c r="A5" s="4" t="s">
        <v>472</v>
      </c>
      <c r="B5" s="12" t="s">
        <v>473</v>
      </c>
      <c r="C5" s="110"/>
      <c r="D5" s="111">
        <v>5200</v>
      </c>
      <c r="E5" s="145"/>
      <c r="F5" s="165"/>
      <c r="G5" s="111"/>
      <c r="H5" s="118"/>
    </row>
    <row r="6" spans="1:9" ht="23.1" customHeight="1">
      <c r="A6" s="172" t="s">
        <v>472</v>
      </c>
      <c r="B6" s="12" t="s">
        <v>474</v>
      </c>
      <c r="C6" s="112"/>
      <c r="D6" s="111">
        <v>5000</v>
      </c>
      <c r="E6" s="157"/>
      <c r="F6" s="142"/>
      <c r="G6" s="111"/>
      <c r="H6" s="118"/>
    </row>
    <row r="7" spans="1:9" ht="23.1" customHeight="1">
      <c r="A7" s="172" t="s">
        <v>472</v>
      </c>
      <c r="B7" s="12" t="s">
        <v>475</v>
      </c>
      <c r="C7" s="113"/>
      <c r="D7" s="111">
        <v>6058</v>
      </c>
      <c r="E7" s="157"/>
      <c r="F7" s="142"/>
      <c r="G7" s="111"/>
      <c r="H7" s="120"/>
    </row>
    <row r="8" spans="1:9" ht="23.1" customHeight="1">
      <c r="A8" s="4" t="s">
        <v>468</v>
      </c>
      <c r="B8" s="12" t="s">
        <v>476</v>
      </c>
      <c r="C8" s="113"/>
      <c r="D8" s="111">
        <v>4400</v>
      </c>
      <c r="E8" s="157"/>
      <c r="F8" s="142"/>
      <c r="G8" s="111"/>
      <c r="H8" s="120"/>
      <c r="I8" s="45"/>
    </row>
    <row r="9" spans="1:9" ht="23.1" customHeight="1">
      <c r="A9" s="172" t="s">
        <v>468</v>
      </c>
      <c r="B9" s="12" t="s">
        <v>477</v>
      </c>
      <c r="C9" s="113"/>
      <c r="D9" s="111"/>
      <c r="E9" s="157"/>
      <c r="F9" s="142"/>
      <c r="G9" s="111">
        <v>10000</v>
      </c>
      <c r="H9" s="120"/>
      <c r="I9" s="45"/>
    </row>
    <row r="10" spans="1:9" ht="23.1" customHeight="1">
      <c r="A10" s="172" t="s">
        <v>468</v>
      </c>
      <c r="B10" s="12" t="s">
        <v>478</v>
      </c>
      <c r="C10" s="113"/>
      <c r="D10" s="111"/>
      <c r="E10" s="157"/>
      <c r="F10" s="142"/>
      <c r="G10" s="111">
        <v>800</v>
      </c>
      <c r="H10" s="120"/>
    </row>
    <row r="11" spans="1:9" ht="23.1" customHeight="1">
      <c r="A11" s="172" t="s">
        <v>472</v>
      </c>
      <c r="B11" s="12" t="s">
        <v>479</v>
      </c>
      <c r="C11" s="113"/>
      <c r="D11" s="111"/>
      <c r="E11" s="157"/>
      <c r="F11" s="142"/>
      <c r="G11" s="111">
        <v>11500</v>
      </c>
      <c r="H11" s="120"/>
    </row>
    <row r="12" spans="1:9" ht="23.1" customHeight="1">
      <c r="A12" s="4"/>
      <c r="B12" s="5"/>
      <c r="C12" s="6"/>
      <c r="D12" s="8"/>
      <c r="E12" s="157"/>
      <c r="F12" s="142"/>
      <c r="G12" s="111"/>
      <c r="H12" s="120"/>
    </row>
    <row r="13" spans="1:9" ht="23.1" customHeight="1">
      <c r="A13" s="4"/>
      <c r="B13" s="5"/>
      <c r="C13" s="6"/>
      <c r="D13" s="8"/>
      <c r="E13" s="157"/>
      <c r="F13" s="142"/>
      <c r="G13" s="111"/>
      <c r="H13" s="120"/>
    </row>
    <row r="14" spans="1:9" ht="23.1" customHeight="1">
      <c r="A14" s="4"/>
      <c r="B14" s="5"/>
      <c r="C14" s="6"/>
      <c r="D14" s="8"/>
      <c r="E14" s="157"/>
      <c r="F14" s="142"/>
      <c r="G14" s="111"/>
      <c r="H14" s="120"/>
    </row>
    <row r="15" spans="1:9" ht="23.1" customHeight="1">
      <c r="A15" s="4"/>
      <c r="B15" s="5"/>
      <c r="C15" s="6"/>
      <c r="D15" s="8"/>
      <c r="E15" s="157"/>
      <c r="F15" s="142"/>
      <c r="G15" s="111"/>
      <c r="H15" s="120"/>
    </row>
    <row r="16" spans="1:9" ht="23.1" customHeight="1">
      <c r="A16" s="4"/>
      <c r="B16" s="5"/>
      <c r="C16" s="6"/>
      <c r="D16" s="8"/>
      <c r="E16" s="157"/>
      <c r="F16" s="142"/>
      <c r="G16" s="111"/>
      <c r="H16" s="120"/>
    </row>
    <row r="17" spans="1:8" ht="23.1" customHeight="1">
      <c r="A17" s="65"/>
      <c r="B17" s="12"/>
      <c r="C17" s="113"/>
      <c r="D17" s="111"/>
      <c r="E17" s="157"/>
      <c r="F17" s="142"/>
      <c r="G17" s="111"/>
      <c r="H17" s="120"/>
    </row>
    <row r="18" spans="1:8" ht="23.1" customHeight="1">
      <c r="A18" s="65"/>
      <c r="B18" s="12"/>
      <c r="C18" s="113"/>
      <c r="D18" s="111"/>
      <c r="E18" s="157"/>
      <c r="F18" s="142"/>
      <c r="G18" s="111"/>
      <c r="H18" s="120"/>
    </row>
    <row r="19" spans="1:8" ht="23.1" customHeight="1">
      <c r="A19" s="65"/>
      <c r="B19" s="12"/>
      <c r="C19" s="113"/>
      <c r="D19" s="111"/>
      <c r="E19" s="157"/>
      <c r="F19" s="142"/>
      <c r="G19" s="111"/>
      <c r="H19" s="120"/>
    </row>
    <row r="20" spans="1:8" ht="23.1" customHeight="1">
      <c r="A20" s="65"/>
      <c r="B20" s="49"/>
      <c r="C20" s="113"/>
      <c r="D20" s="111"/>
      <c r="E20" s="157"/>
      <c r="F20" s="142"/>
      <c r="G20" s="111"/>
      <c r="H20" s="120"/>
    </row>
    <row r="21" spans="1:8" ht="23.1" customHeight="1">
      <c r="A21" s="65"/>
      <c r="B21" s="12"/>
      <c r="C21" s="113"/>
      <c r="D21" s="111"/>
      <c r="E21" s="157"/>
      <c r="F21" s="142"/>
      <c r="G21" s="111"/>
      <c r="H21" s="120"/>
    </row>
    <row r="22" spans="1:8" ht="23.1" customHeight="1">
      <c r="A22" s="65"/>
      <c r="B22" s="12"/>
      <c r="C22" s="113"/>
      <c r="D22" s="111"/>
      <c r="E22" s="157"/>
      <c r="F22" s="142"/>
      <c r="G22" s="111"/>
      <c r="H22" s="120"/>
    </row>
    <row r="23" spans="1:8" ht="23.1" customHeight="1">
      <c r="A23" s="65"/>
      <c r="B23" s="12"/>
      <c r="C23" s="113"/>
      <c r="D23" s="111"/>
      <c r="E23" s="157"/>
      <c r="F23" s="142"/>
      <c r="G23" s="111"/>
      <c r="H23" s="120"/>
    </row>
    <row r="24" spans="1:8" ht="23.1" customHeight="1">
      <c r="A24" s="65"/>
      <c r="B24" s="12"/>
      <c r="C24" s="12"/>
      <c r="D24" s="111"/>
      <c r="E24" s="157"/>
      <c r="F24" s="142"/>
      <c r="G24" s="111"/>
      <c r="H24" s="120"/>
    </row>
    <row r="25" spans="1:8" ht="23.1" customHeight="1">
      <c r="A25" s="65"/>
      <c r="B25" s="12"/>
      <c r="C25" s="113"/>
      <c r="D25" s="111"/>
      <c r="E25" s="157"/>
      <c r="F25" s="142"/>
      <c r="G25" s="111"/>
      <c r="H25" s="120"/>
    </row>
    <row r="26" spans="1:8" ht="23.1" customHeight="1">
      <c r="A26" s="65"/>
      <c r="B26" s="12"/>
      <c r="C26" s="113"/>
      <c r="D26" s="111"/>
      <c r="E26" s="157"/>
      <c r="F26" s="142"/>
      <c r="G26" s="111"/>
      <c r="H26" s="120"/>
    </row>
    <row r="27" spans="1:8" ht="23.1" customHeight="1">
      <c r="A27" s="215" t="s">
        <v>485</v>
      </c>
      <c r="B27" s="250"/>
      <c r="C27" s="113">
        <f>'104 上收支明細_1'!C31</f>
        <v>129691</v>
      </c>
      <c r="D27" s="111">
        <f>'104 上收支明細_1'!D31+SUM(D5:D11)</f>
        <v>113475</v>
      </c>
      <c r="E27" s="157"/>
      <c r="F27" s="142">
        <f>'104 上收支明細_1'!F31</f>
        <v>74200</v>
      </c>
      <c r="G27" s="111">
        <f>'104 上收支明細_1'!G31+SUM(G5:G12)</f>
        <v>31100</v>
      </c>
      <c r="H27" s="120"/>
    </row>
    <row r="28" spans="1:8" ht="23.1" customHeight="1">
      <c r="A28" s="215" t="s">
        <v>486</v>
      </c>
      <c r="B28" s="250"/>
      <c r="C28" s="271">
        <f>C27-D27</f>
        <v>16216</v>
      </c>
      <c r="D28" s="246"/>
      <c r="E28" s="247"/>
      <c r="F28" s="273">
        <f>F27-G27</f>
        <v>43100</v>
      </c>
      <c r="G28" s="274"/>
      <c r="H28" s="275"/>
    </row>
    <row r="29" spans="1:8" s="77" customFormat="1" ht="23.1" customHeight="1">
      <c r="A29" s="215" t="s">
        <v>487</v>
      </c>
      <c r="B29" s="250"/>
      <c r="C29" s="272">
        <f>'104 上收支明細_1'!E5+C28</f>
        <v>100541</v>
      </c>
      <c r="D29" s="246"/>
      <c r="E29" s="247"/>
      <c r="F29" s="276">
        <f>'104 上收支明細_1'!H5+F28</f>
        <v>197770</v>
      </c>
      <c r="G29" s="246"/>
      <c r="H29" s="277"/>
    </row>
    <row r="30" spans="1:8" s="36" customFormat="1" ht="26.1" customHeight="1">
      <c r="C30" s="139"/>
      <c r="D30" s="140"/>
      <c r="E30" s="140"/>
      <c r="F30" s="140"/>
      <c r="G30" s="140"/>
      <c r="H30" s="141"/>
    </row>
    <row r="31" spans="1:8" ht="26.25" customHeight="1">
      <c r="A31" s="92" t="s">
        <v>126</v>
      </c>
      <c r="B31" s="93"/>
      <c r="C31" s="91" t="s">
        <v>269</v>
      </c>
      <c r="D31" s="17"/>
      <c r="E31" s="17"/>
      <c r="F31" s="251" t="s">
        <v>127</v>
      </c>
      <c r="G31" s="252"/>
      <c r="H31" s="94"/>
    </row>
    <row r="32" spans="1:8" ht="20.100000000000001" customHeight="1">
      <c r="A32" s="14"/>
      <c r="B32" s="15"/>
      <c r="D32" s="17"/>
      <c r="E32" s="17"/>
      <c r="F32" s="17"/>
      <c r="G32" s="17"/>
    </row>
    <row r="33" spans="1:7" ht="20.100000000000001" customHeight="1">
      <c r="A33" s="14"/>
      <c r="B33" s="15"/>
      <c r="D33" s="17"/>
      <c r="E33" s="17"/>
      <c r="F33" s="17"/>
      <c r="G33" s="17"/>
    </row>
    <row r="34" spans="1:7" ht="20.100000000000001" customHeight="1">
      <c r="A34" s="14"/>
      <c r="B34" s="19"/>
      <c r="C34" s="20"/>
      <c r="D34" s="17"/>
      <c r="E34" s="17"/>
      <c r="F34" s="17"/>
      <c r="G34" s="17"/>
    </row>
    <row r="35" spans="1:7" ht="20.100000000000001" customHeight="1">
      <c r="A35" s="14"/>
      <c r="B35" s="15"/>
      <c r="D35" s="17"/>
      <c r="E35" s="17"/>
      <c r="F35" s="17"/>
      <c r="G35" s="17"/>
    </row>
    <row r="36" spans="1:7">
      <c r="A36" s="14"/>
      <c r="B36" s="15"/>
      <c r="D36" s="17"/>
      <c r="E36" s="17"/>
      <c r="F36" s="17"/>
      <c r="G36" s="17"/>
    </row>
    <row r="37" spans="1:7">
      <c r="A37" s="14"/>
      <c r="B37" s="15"/>
      <c r="D37" s="17"/>
      <c r="E37" s="17"/>
      <c r="F37" s="17"/>
      <c r="G37" s="17"/>
    </row>
    <row r="38" spans="1:7">
      <c r="A38" s="14"/>
      <c r="B38" s="15"/>
      <c r="D38" s="17"/>
      <c r="E38" s="17"/>
      <c r="F38" s="17"/>
      <c r="G38" s="17"/>
    </row>
    <row r="39" spans="1:7" ht="18">
      <c r="A39" s="14"/>
      <c r="B39" s="21"/>
      <c r="D39" s="17"/>
      <c r="E39" s="17"/>
      <c r="F39" s="17"/>
      <c r="G39" s="17"/>
    </row>
    <row r="40" spans="1:7">
      <c r="A40" s="14"/>
      <c r="B40" s="15"/>
      <c r="D40" s="17"/>
      <c r="E40" s="17"/>
      <c r="F40" s="17"/>
      <c r="G40" s="17"/>
    </row>
    <row r="41" spans="1:7">
      <c r="A41" s="14"/>
      <c r="B41" s="174"/>
      <c r="C41" s="17"/>
      <c r="D41" s="17"/>
      <c r="E41" s="17"/>
      <c r="F41" s="17"/>
      <c r="G41" s="17"/>
    </row>
    <row r="42" spans="1:7" ht="18.75" customHeight="1">
      <c r="A42" s="14"/>
      <c r="B42" s="174"/>
      <c r="C42" s="17"/>
      <c r="D42" s="17"/>
      <c r="E42" s="17"/>
      <c r="F42" s="17"/>
      <c r="G42" s="17"/>
    </row>
    <row r="43" spans="1:7" ht="18.75" customHeight="1">
      <c r="A43" s="14"/>
      <c r="B43" s="174"/>
      <c r="C43" s="17"/>
      <c r="D43" s="17"/>
      <c r="E43" s="17"/>
      <c r="F43" s="17"/>
      <c r="G43" s="17"/>
    </row>
    <row r="44" spans="1:7" ht="18.75" customHeight="1">
      <c r="A44" s="14"/>
      <c r="B44" s="174"/>
      <c r="C44" s="17"/>
      <c r="D44" s="17"/>
      <c r="E44" s="17"/>
      <c r="F44" s="17"/>
      <c r="G44" s="17"/>
    </row>
    <row r="45" spans="1:7" ht="18.75" customHeight="1">
      <c r="A45" s="14"/>
      <c r="B45" s="174"/>
      <c r="C45" s="17"/>
      <c r="D45" s="17"/>
      <c r="E45" s="17"/>
      <c r="F45" s="17"/>
      <c r="G45" s="17"/>
    </row>
    <row r="46" spans="1:7" ht="18.75" customHeight="1">
      <c r="A46" s="14"/>
      <c r="B46" s="174"/>
      <c r="C46" s="17"/>
      <c r="D46" s="17"/>
      <c r="E46" s="17"/>
      <c r="F46" s="17"/>
      <c r="G46" s="17"/>
    </row>
    <row r="47" spans="1:7" ht="18.75" customHeight="1">
      <c r="A47" s="14"/>
      <c r="B47" s="174"/>
      <c r="C47" s="17"/>
      <c r="D47" s="17"/>
      <c r="E47" s="17"/>
      <c r="F47" s="17"/>
      <c r="G47" s="17"/>
    </row>
    <row r="48" spans="1:7" ht="18.75" customHeight="1">
      <c r="A48" s="14"/>
      <c r="B48" s="174"/>
      <c r="C48" s="17"/>
      <c r="D48" s="17"/>
      <c r="E48" s="17"/>
      <c r="F48" s="17"/>
      <c r="G48" s="17"/>
    </row>
    <row r="49" spans="1:7" ht="18.75" customHeight="1">
      <c r="A49" s="14"/>
      <c r="B49" s="174"/>
      <c r="C49" s="17"/>
      <c r="D49" s="17"/>
      <c r="E49" s="17"/>
      <c r="F49" s="17"/>
      <c r="G49" s="17"/>
    </row>
    <row r="50" spans="1:7" ht="18.75" customHeight="1">
      <c r="A50" s="14"/>
      <c r="B50" s="174"/>
      <c r="C50" s="17"/>
      <c r="D50" s="17"/>
      <c r="E50" s="17"/>
      <c r="F50" s="17"/>
      <c r="G50" s="17"/>
    </row>
    <row r="51" spans="1:7" ht="18.75" customHeight="1">
      <c r="A51" s="14"/>
      <c r="B51" s="174"/>
      <c r="C51" s="17"/>
      <c r="D51" s="17"/>
      <c r="E51" s="17"/>
      <c r="F51" s="17"/>
      <c r="G51" s="17"/>
    </row>
    <row r="52" spans="1:7" ht="18.75" customHeight="1">
      <c r="A52" s="14"/>
      <c r="B52" s="174"/>
      <c r="C52" s="17"/>
      <c r="D52" s="17"/>
      <c r="E52" s="17"/>
      <c r="F52" s="17"/>
      <c r="G52" s="17"/>
    </row>
    <row r="53" spans="1:7" ht="18.75" customHeight="1">
      <c r="A53" s="14"/>
      <c r="B53" s="174"/>
      <c r="C53" s="17"/>
      <c r="D53" s="17"/>
      <c r="E53" s="17"/>
      <c r="F53" s="17"/>
      <c r="G53" s="17"/>
    </row>
    <row r="54" spans="1:7" ht="18.75" customHeight="1">
      <c r="A54" s="14"/>
      <c r="B54" s="174"/>
      <c r="C54" s="17"/>
      <c r="D54" s="17"/>
      <c r="E54" s="17"/>
      <c r="F54" s="17"/>
      <c r="G54" s="17"/>
    </row>
    <row r="55" spans="1:7" ht="18.75" customHeight="1">
      <c r="A55" s="14"/>
      <c r="B55" s="174"/>
      <c r="C55" s="17"/>
      <c r="D55" s="17"/>
      <c r="E55" s="17"/>
      <c r="F55" s="17"/>
      <c r="G55" s="17"/>
    </row>
    <row r="56" spans="1:7" ht="18.75" customHeight="1">
      <c r="A56" s="14"/>
      <c r="B56" s="174"/>
      <c r="C56" s="17"/>
      <c r="D56" s="17"/>
      <c r="E56" s="17"/>
      <c r="F56" s="17"/>
      <c r="G56" s="17"/>
    </row>
    <row r="57" spans="1:7" ht="18.75" customHeight="1">
      <c r="A57" s="14"/>
      <c r="B57" s="174"/>
      <c r="C57" s="17"/>
      <c r="D57" s="17"/>
      <c r="E57" s="17"/>
      <c r="F57" s="17"/>
      <c r="G57" s="17"/>
    </row>
    <row r="58" spans="1:7" ht="18.75" customHeight="1">
      <c r="A58" s="14"/>
      <c r="B58" s="174"/>
      <c r="C58" s="17"/>
      <c r="D58" s="17"/>
      <c r="E58" s="17"/>
      <c r="F58" s="17"/>
      <c r="G58" s="17"/>
    </row>
    <row r="59" spans="1:7" ht="18.75" customHeight="1">
      <c r="A59" s="14"/>
      <c r="B59" s="174"/>
      <c r="C59" s="17"/>
      <c r="D59" s="17"/>
      <c r="E59" s="17"/>
      <c r="F59" s="17"/>
      <c r="G59" s="17"/>
    </row>
    <row r="60" spans="1:7" ht="18.75" customHeight="1">
      <c r="A60" s="14"/>
      <c r="B60" s="174"/>
      <c r="C60" s="17"/>
      <c r="D60" s="17"/>
      <c r="E60" s="17"/>
      <c r="F60" s="17"/>
      <c r="G60" s="17"/>
    </row>
    <row r="61" spans="1:7" ht="18.75" customHeight="1">
      <c r="A61" s="14"/>
      <c r="B61" s="174"/>
      <c r="C61" s="17"/>
      <c r="D61" s="17"/>
      <c r="E61" s="17"/>
      <c r="F61" s="17"/>
      <c r="G61" s="17"/>
    </row>
    <row r="62" spans="1:7" ht="18.75" customHeight="1">
      <c r="A62" s="14"/>
      <c r="B62" s="174"/>
      <c r="C62" s="17"/>
      <c r="D62" s="17"/>
      <c r="E62" s="17"/>
      <c r="F62" s="17"/>
      <c r="G62" s="17"/>
    </row>
    <row r="63" spans="1:7" ht="18.75" customHeight="1">
      <c r="A63" s="14"/>
      <c r="B63" s="174"/>
      <c r="C63" s="17"/>
      <c r="D63" s="17"/>
      <c r="E63" s="17"/>
      <c r="F63" s="17"/>
      <c r="G63" s="17"/>
    </row>
    <row r="64" spans="1:7" ht="18.75" customHeight="1">
      <c r="A64" s="14"/>
      <c r="B64" s="174"/>
      <c r="C64" s="17"/>
      <c r="D64" s="17"/>
      <c r="E64" s="17"/>
      <c r="F64" s="17"/>
      <c r="G64" s="17"/>
    </row>
    <row r="65" spans="1:258" ht="18.75" customHeight="1">
      <c r="A65" s="14"/>
      <c r="B65" s="174"/>
      <c r="C65" s="17"/>
      <c r="D65" s="17"/>
      <c r="E65" s="17"/>
      <c r="F65" s="17"/>
      <c r="G65" s="17"/>
    </row>
    <row r="66" spans="1:258" ht="18.75" customHeight="1">
      <c r="A66" s="14"/>
      <c r="B66" s="174"/>
      <c r="C66" s="17"/>
      <c r="D66" s="17"/>
      <c r="E66" s="17"/>
      <c r="F66" s="17"/>
      <c r="G66" s="17"/>
    </row>
    <row r="67" spans="1:258" ht="18.75" customHeight="1">
      <c r="A67" s="14"/>
      <c r="B67" s="174"/>
      <c r="C67" s="17"/>
      <c r="D67" s="17"/>
      <c r="E67" s="17"/>
      <c r="F67" s="17"/>
      <c r="G67" s="17"/>
    </row>
    <row r="68" spans="1:258" ht="18.75" customHeight="1">
      <c r="A68" s="14"/>
      <c r="B68" s="24"/>
      <c r="C68" s="17"/>
      <c r="D68" s="17"/>
      <c r="E68" s="17"/>
      <c r="F68" s="17"/>
      <c r="G68" s="17"/>
    </row>
    <row r="69" spans="1:258" ht="18.75" customHeight="1">
      <c r="A69" s="14"/>
      <c r="B69" s="24"/>
      <c r="C69" s="17"/>
      <c r="D69" s="17"/>
      <c r="E69" s="17"/>
      <c r="F69" s="17"/>
      <c r="G69" s="17"/>
    </row>
    <row r="70" spans="1:258" ht="18.75" customHeight="1">
      <c r="A70" s="14"/>
      <c r="B70" s="24"/>
      <c r="C70" s="17"/>
      <c r="D70" s="17"/>
      <c r="E70" s="17"/>
      <c r="F70" s="17"/>
      <c r="G70" s="17"/>
    </row>
    <row r="71" spans="1:258" ht="18.75" customHeight="1">
      <c r="A71" s="14"/>
      <c r="B71" s="24"/>
      <c r="C71" s="17"/>
      <c r="D71" s="17"/>
      <c r="E71" s="17"/>
      <c r="F71" s="17"/>
      <c r="G71" s="17"/>
    </row>
    <row r="72" spans="1:258" ht="18.75" customHeight="1">
      <c r="A72" s="14"/>
      <c r="B72" s="24"/>
      <c r="C72" s="17"/>
      <c r="D72" s="17"/>
      <c r="E72" s="17"/>
      <c r="F72" s="17"/>
      <c r="G72" s="17"/>
    </row>
    <row r="73" spans="1:258" ht="18.75" customHeight="1">
      <c r="A73" s="14"/>
      <c r="B73" s="24"/>
      <c r="C73" s="17"/>
      <c r="D73" s="17"/>
      <c r="E73" s="17"/>
      <c r="F73" s="17"/>
      <c r="G73" s="17"/>
    </row>
    <row r="74" spans="1:258" ht="36.75" customHeight="1">
      <c r="A74" s="14"/>
      <c r="B74" s="174"/>
      <c r="C74" s="17"/>
      <c r="D74" s="17"/>
      <c r="E74" s="17"/>
      <c r="F74" s="17"/>
      <c r="G74" s="17"/>
      <c r="H74" s="25"/>
    </row>
    <row r="75" spans="1:258" ht="18.75" customHeight="1">
      <c r="A75" s="24"/>
      <c r="B75" s="2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</row>
    <row r="76" spans="1:258" ht="18.75" customHeight="1">
      <c r="B76" s="174"/>
      <c r="D76" s="17"/>
      <c r="E76" s="17"/>
      <c r="F76" s="17"/>
      <c r="G76" s="17"/>
    </row>
    <row r="77" spans="1:258" ht="21.6">
      <c r="A77" s="28"/>
      <c r="B77" s="29"/>
      <c r="D77" s="17"/>
      <c r="E77" s="17"/>
      <c r="F77" s="17"/>
      <c r="G77" s="17"/>
    </row>
    <row r="78" spans="1:258">
      <c r="A78" s="31"/>
    </row>
  </sheetData>
  <mergeCells count="12">
    <mergeCell ref="F31:G31"/>
    <mergeCell ref="G1:H1"/>
    <mergeCell ref="A2:H2"/>
    <mergeCell ref="C3:E3"/>
    <mergeCell ref="F3:H3"/>
    <mergeCell ref="A29:B29"/>
    <mergeCell ref="A27:B27"/>
    <mergeCell ref="A28:B28"/>
    <mergeCell ref="C28:E28"/>
    <mergeCell ref="C29:E29"/>
    <mergeCell ref="F28:H28"/>
    <mergeCell ref="F29:H29"/>
  </mergeCells>
  <phoneticPr fontId="2" type="noConversion"/>
  <pageMargins left="0.57999999999999996" right="0.42" top="0.4" bottom="0.28000000000000003" header="0.3" footer="0.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topLeftCell="A19" zoomScaleNormal="100" workbookViewId="0">
      <selection activeCell="I9" sqref="I9"/>
    </sheetView>
  </sheetViews>
  <sheetFormatPr defaultRowHeight="15.6"/>
  <cols>
    <col min="1" max="1" width="12.77734375" style="27" customWidth="1"/>
    <col min="2" max="2" width="24.77734375" style="1" customWidth="1"/>
    <col min="3" max="3" width="9.77734375" style="16" customWidth="1"/>
    <col min="4" max="5" width="9.77734375" style="18" customWidth="1"/>
    <col min="6" max="6" width="9.109375" style="18" customWidth="1"/>
    <col min="7" max="7" width="8.88671875" style="18" customWidth="1"/>
    <col min="8" max="8" width="8.77734375" style="1" customWidth="1"/>
    <col min="9" max="12" width="8.88671875" style="1"/>
    <col min="13" max="13" width="12.33203125" style="1" bestFit="1" customWidth="1"/>
    <col min="14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9">
      <c r="G1" s="237"/>
      <c r="H1" s="238"/>
    </row>
    <row r="2" spans="1:9" ht="30" customHeight="1">
      <c r="A2" s="225" t="s">
        <v>488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175"/>
      <c r="B3" s="175"/>
      <c r="C3" s="225" t="s">
        <v>154</v>
      </c>
      <c r="D3" s="232"/>
      <c r="E3" s="243"/>
      <c r="F3" s="253" t="s">
        <v>146</v>
      </c>
      <c r="G3" s="239"/>
      <c r="H3" s="244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9" ht="23.1" customHeight="1">
      <c r="A5" s="4"/>
      <c r="B5" s="12" t="s">
        <v>433</v>
      </c>
      <c r="C5" s="110"/>
      <c r="D5" s="111"/>
      <c r="E5" s="145">
        <v>100541</v>
      </c>
      <c r="F5" s="165"/>
      <c r="G5" s="111"/>
      <c r="H5" s="118">
        <v>197770</v>
      </c>
    </row>
    <row r="6" spans="1:9" ht="23.1" customHeight="1">
      <c r="A6" s="178">
        <v>42403</v>
      </c>
      <c r="B6" s="12" t="s">
        <v>480</v>
      </c>
      <c r="C6" s="113"/>
      <c r="D6" s="111">
        <v>8750</v>
      </c>
      <c r="E6" s="157"/>
      <c r="F6" s="142"/>
      <c r="G6" s="111"/>
      <c r="H6" s="118"/>
    </row>
    <row r="7" spans="1:9" ht="23.1" customHeight="1">
      <c r="A7" s="178">
        <v>42403</v>
      </c>
      <c r="B7" s="12" t="s">
        <v>481</v>
      </c>
      <c r="C7" s="113"/>
      <c r="D7" s="111">
        <v>6058</v>
      </c>
      <c r="E7" s="157"/>
      <c r="F7" s="142"/>
      <c r="G7" s="111"/>
      <c r="H7" s="120"/>
    </row>
    <row r="8" spans="1:9" ht="23.1" customHeight="1">
      <c r="A8" s="178">
        <v>42431</v>
      </c>
      <c r="B8" s="49" t="s">
        <v>489</v>
      </c>
      <c r="C8" s="112">
        <v>5000</v>
      </c>
      <c r="D8" s="111"/>
      <c r="E8" s="157"/>
      <c r="F8" s="142"/>
      <c r="G8" s="111"/>
      <c r="H8" s="120"/>
      <c r="I8" s="45"/>
    </row>
    <row r="9" spans="1:9" ht="23.1" customHeight="1">
      <c r="A9" s="178">
        <v>42431</v>
      </c>
      <c r="B9" s="49" t="s">
        <v>491</v>
      </c>
      <c r="C9" s="113">
        <v>5000</v>
      </c>
      <c r="D9" s="111"/>
      <c r="E9" s="157"/>
      <c r="F9" s="142"/>
      <c r="G9" s="111"/>
      <c r="H9" s="120"/>
      <c r="I9" s="45"/>
    </row>
    <row r="10" spans="1:9" ht="23.1" customHeight="1">
      <c r="A10" s="178">
        <v>42431</v>
      </c>
      <c r="B10" s="12" t="s">
        <v>490</v>
      </c>
      <c r="C10" s="113">
        <v>3000</v>
      </c>
      <c r="D10" s="111"/>
      <c r="E10" s="157"/>
      <c r="F10" s="142"/>
      <c r="G10" s="111"/>
      <c r="H10" s="120"/>
    </row>
    <row r="11" spans="1:9" ht="23.1" customHeight="1">
      <c r="A11" s="178">
        <v>42431</v>
      </c>
      <c r="B11" s="49" t="s">
        <v>492</v>
      </c>
      <c r="C11" s="113">
        <v>1000</v>
      </c>
      <c r="D11" s="111"/>
      <c r="E11" s="157"/>
      <c r="F11" s="142"/>
      <c r="G11" s="111"/>
      <c r="H11" s="120"/>
    </row>
    <row r="12" spans="1:9" ht="23.1" customHeight="1">
      <c r="A12" s="178">
        <v>42443</v>
      </c>
      <c r="B12" s="12" t="s">
        <v>497</v>
      </c>
      <c r="C12" s="113">
        <v>10000</v>
      </c>
      <c r="D12" s="111"/>
      <c r="E12" s="157"/>
      <c r="F12" s="142"/>
      <c r="G12" s="111"/>
      <c r="H12" s="120"/>
    </row>
    <row r="13" spans="1:9" ht="23.1" customHeight="1">
      <c r="A13" s="178">
        <v>42446</v>
      </c>
      <c r="B13" s="12" t="s">
        <v>493</v>
      </c>
      <c r="C13" s="113">
        <v>32100</v>
      </c>
      <c r="D13" s="111"/>
      <c r="E13" s="157"/>
      <c r="F13" s="142"/>
      <c r="G13" s="111"/>
      <c r="H13" s="120"/>
    </row>
    <row r="14" spans="1:9" ht="23.1" customHeight="1">
      <c r="A14" s="178">
        <v>42446</v>
      </c>
      <c r="B14" s="12" t="s">
        <v>494</v>
      </c>
      <c r="C14" s="113">
        <v>53200</v>
      </c>
      <c r="D14" s="111"/>
      <c r="E14" s="157"/>
      <c r="F14" s="142"/>
      <c r="G14" s="111"/>
      <c r="H14" s="120"/>
    </row>
    <row r="15" spans="1:9" ht="23.1" customHeight="1">
      <c r="A15" s="178">
        <v>42446</v>
      </c>
      <c r="B15" s="12" t="s">
        <v>495</v>
      </c>
      <c r="C15" s="113">
        <v>2000</v>
      </c>
      <c r="D15" s="111"/>
      <c r="E15" s="157"/>
      <c r="F15" s="142"/>
      <c r="G15" s="111"/>
      <c r="H15" s="120"/>
    </row>
    <row r="16" spans="1:9" ht="23.1" customHeight="1">
      <c r="A16" s="178">
        <v>42446</v>
      </c>
      <c r="B16" s="12" t="s">
        <v>496</v>
      </c>
      <c r="C16" s="113">
        <v>2000</v>
      </c>
      <c r="D16" s="111"/>
      <c r="E16" s="157"/>
      <c r="F16" s="142"/>
      <c r="G16" s="111"/>
      <c r="H16" s="120"/>
    </row>
    <row r="17" spans="1:13" ht="23.1" customHeight="1">
      <c r="A17" s="178">
        <v>42446</v>
      </c>
      <c r="B17" s="12" t="s">
        <v>498</v>
      </c>
      <c r="C17" s="113">
        <v>3000</v>
      </c>
      <c r="D17" s="111"/>
      <c r="E17" s="157"/>
      <c r="F17" s="142"/>
      <c r="G17" s="111"/>
      <c r="H17" s="120"/>
    </row>
    <row r="18" spans="1:13" ht="23.1" customHeight="1">
      <c r="A18" s="179">
        <v>42446</v>
      </c>
      <c r="B18" s="12" t="s">
        <v>482</v>
      </c>
      <c r="C18" s="113"/>
      <c r="D18" s="111">
        <v>12000</v>
      </c>
      <c r="E18" s="157"/>
      <c r="F18" s="142"/>
      <c r="G18" s="111"/>
      <c r="H18" s="120"/>
    </row>
    <row r="19" spans="1:13" ht="23.1" customHeight="1">
      <c r="A19" s="179">
        <v>42446</v>
      </c>
      <c r="B19" s="12" t="s">
        <v>483</v>
      </c>
      <c r="C19" s="113"/>
      <c r="D19" s="111">
        <v>6958</v>
      </c>
      <c r="E19" s="157"/>
      <c r="F19" s="142"/>
      <c r="G19" s="111"/>
      <c r="H19" s="120"/>
    </row>
    <row r="20" spans="1:13" ht="23.1" customHeight="1">
      <c r="A20" s="179">
        <v>42459</v>
      </c>
      <c r="B20" s="12" t="s">
        <v>493</v>
      </c>
      <c r="C20" s="113">
        <v>1100</v>
      </c>
      <c r="D20" s="111"/>
      <c r="E20" s="157"/>
      <c r="F20" s="142"/>
      <c r="G20" s="111"/>
      <c r="H20" s="120"/>
    </row>
    <row r="21" spans="1:13" ht="23.1" customHeight="1">
      <c r="A21" s="179">
        <v>42459</v>
      </c>
      <c r="B21" s="12" t="s">
        <v>110</v>
      </c>
      <c r="C21" s="113">
        <v>600</v>
      </c>
      <c r="D21" s="111"/>
      <c r="E21" s="157"/>
      <c r="F21" s="142"/>
      <c r="G21" s="111"/>
      <c r="H21" s="120"/>
    </row>
    <row r="22" spans="1:13" ht="23.1" customHeight="1">
      <c r="A22" s="179">
        <v>42459</v>
      </c>
      <c r="B22" s="12" t="s">
        <v>499</v>
      </c>
      <c r="C22" s="113">
        <v>1000</v>
      </c>
      <c r="D22" s="111"/>
      <c r="E22" s="157"/>
      <c r="F22" s="142"/>
      <c r="G22" s="111"/>
      <c r="H22" s="120"/>
    </row>
    <row r="23" spans="1:13" ht="23.1" customHeight="1">
      <c r="A23" s="179">
        <v>42466</v>
      </c>
      <c r="B23" s="12" t="s">
        <v>484</v>
      </c>
      <c r="C23" s="113"/>
      <c r="D23" s="111">
        <v>23000</v>
      </c>
      <c r="E23" s="157"/>
      <c r="F23" s="142"/>
      <c r="G23" s="111"/>
      <c r="H23" s="120"/>
    </row>
    <row r="24" spans="1:13" ht="23.1" customHeight="1">
      <c r="A24" s="179">
        <v>42466</v>
      </c>
      <c r="B24" s="12" t="s">
        <v>500</v>
      </c>
      <c r="C24" s="12"/>
      <c r="D24" s="111">
        <v>2400</v>
      </c>
      <c r="E24" s="157"/>
      <c r="F24" s="142"/>
      <c r="G24" s="111"/>
      <c r="H24" s="120"/>
    </row>
    <row r="25" spans="1:13" ht="23.1" customHeight="1">
      <c r="A25" s="65" t="s">
        <v>501</v>
      </c>
      <c r="B25" s="49" t="s">
        <v>502</v>
      </c>
      <c r="C25" s="113">
        <v>4000</v>
      </c>
      <c r="D25" s="111"/>
      <c r="E25" s="157"/>
      <c r="F25" s="142"/>
      <c r="G25" s="111"/>
      <c r="H25" s="120"/>
    </row>
    <row r="26" spans="1:13" ht="23.1" customHeight="1">
      <c r="A26" s="65" t="s">
        <v>503</v>
      </c>
      <c r="B26" s="49" t="s">
        <v>505</v>
      </c>
      <c r="C26" s="113">
        <v>5000</v>
      </c>
      <c r="D26" s="111"/>
      <c r="E26" s="157"/>
      <c r="F26" s="142"/>
      <c r="G26" s="111"/>
      <c r="H26" s="120"/>
    </row>
    <row r="27" spans="1:13" ht="23.1" customHeight="1">
      <c r="A27" s="65" t="s">
        <v>503</v>
      </c>
      <c r="B27" s="49" t="s">
        <v>504</v>
      </c>
      <c r="C27" s="113">
        <v>2000</v>
      </c>
      <c r="D27" s="111"/>
      <c r="E27" s="157"/>
      <c r="F27" s="142"/>
      <c r="G27" s="111"/>
      <c r="H27" s="120"/>
    </row>
    <row r="28" spans="1:13" ht="23.1" customHeight="1">
      <c r="A28" s="65" t="s">
        <v>506</v>
      </c>
      <c r="B28" s="12" t="s">
        <v>507</v>
      </c>
      <c r="C28" s="113"/>
      <c r="D28" s="111">
        <v>1168</v>
      </c>
      <c r="E28" s="157"/>
      <c r="F28" s="142"/>
      <c r="G28" s="111"/>
      <c r="H28" s="120"/>
    </row>
    <row r="29" spans="1:13" ht="23.1" customHeight="1">
      <c r="A29" s="65" t="s">
        <v>506</v>
      </c>
      <c r="B29" s="12" t="s">
        <v>508</v>
      </c>
      <c r="C29" s="113"/>
      <c r="D29" s="111">
        <v>6058</v>
      </c>
      <c r="E29" s="157"/>
      <c r="F29" s="142"/>
      <c r="G29" s="111"/>
      <c r="H29" s="120"/>
    </row>
    <row r="30" spans="1:13" ht="23.1" customHeight="1">
      <c r="A30" s="65" t="s">
        <v>509</v>
      </c>
      <c r="B30" s="12" t="s">
        <v>510</v>
      </c>
      <c r="C30" s="113"/>
      <c r="D30" s="111"/>
      <c r="E30" s="157"/>
      <c r="F30" s="142"/>
      <c r="G30" s="111">
        <v>32662</v>
      </c>
      <c r="H30" s="120"/>
    </row>
    <row r="31" spans="1:13" s="77" customFormat="1" ht="23.1" customHeight="1">
      <c r="A31" s="215" t="s">
        <v>303</v>
      </c>
      <c r="B31" s="250"/>
      <c r="C31" s="116">
        <f>SUM(C6:C30)</f>
        <v>130000</v>
      </c>
      <c r="D31" s="117">
        <f>SUM(D6:D30)</f>
        <v>66392</v>
      </c>
      <c r="E31" s="147">
        <f>E5+C31-D31</f>
        <v>164149</v>
      </c>
      <c r="F31" s="144">
        <f>SUM(F6:F30)</f>
        <v>0</v>
      </c>
      <c r="G31" s="117">
        <f>SUM(G6:G30)</f>
        <v>32662</v>
      </c>
      <c r="H31" s="117">
        <f>H5-G31</f>
        <v>165108</v>
      </c>
      <c r="M31" s="177"/>
    </row>
    <row r="32" spans="1:13" s="36" customFormat="1" ht="26.1" customHeight="1"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93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5"/>
      <c r="D34" s="17"/>
      <c r="E34" s="17"/>
      <c r="F34" s="17"/>
      <c r="G34" s="17"/>
    </row>
    <row r="35" spans="1:8" ht="20.100000000000001" customHeight="1">
      <c r="A35" s="14"/>
      <c r="B35" s="15"/>
      <c r="D35" s="17"/>
      <c r="E35" s="17"/>
      <c r="F35" s="17"/>
      <c r="G35" s="17"/>
    </row>
    <row r="36" spans="1:8" ht="20.100000000000001" customHeight="1">
      <c r="A36" s="14"/>
      <c r="B36" s="19"/>
      <c r="C36" s="20"/>
      <c r="D36" s="17"/>
      <c r="E36" s="17"/>
      <c r="F36" s="17"/>
      <c r="G36" s="17"/>
    </row>
    <row r="37" spans="1:8" ht="20.100000000000001" customHeight="1">
      <c r="A37" s="14"/>
      <c r="B37" s="15"/>
      <c r="D37" s="17"/>
      <c r="E37" s="17"/>
      <c r="F37" s="17"/>
      <c r="G37" s="17"/>
    </row>
    <row r="38" spans="1:8">
      <c r="A38" s="14"/>
      <c r="B38" s="15"/>
      <c r="D38" s="17"/>
      <c r="E38" s="17"/>
      <c r="F38" s="17"/>
      <c r="G38" s="17"/>
    </row>
    <row r="39" spans="1:8">
      <c r="A39" s="14"/>
      <c r="B39" s="15"/>
      <c r="D39" s="17"/>
      <c r="E39" s="17"/>
      <c r="F39" s="17"/>
      <c r="G39" s="17"/>
    </row>
    <row r="40" spans="1:8">
      <c r="A40" s="14"/>
      <c r="B40" s="15"/>
      <c r="D40" s="17"/>
      <c r="E40" s="17"/>
      <c r="F40" s="17"/>
      <c r="G40" s="17"/>
    </row>
    <row r="41" spans="1:8" ht="18">
      <c r="A41" s="14"/>
      <c r="B41" s="21"/>
      <c r="D41" s="17"/>
      <c r="E41" s="17"/>
      <c r="F41" s="17"/>
      <c r="G41" s="17"/>
    </row>
    <row r="42" spans="1:8">
      <c r="A42" s="14"/>
      <c r="B42" s="15"/>
      <c r="D42" s="17"/>
      <c r="E42" s="17"/>
      <c r="F42" s="17"/>
      <c r="G42" s="17"/>
    </row>
    <row r="43" spans="1:8">
      <c r="A43" s="14"/>
      <c r="B43" s="176"/>
      <c r="C43" s="17"/>
      <c r="D43" s="17"/>
      <c r="E43" s="17"/>
      <c r="F43" s="17"/>
      <c r="G43" s="17"/>
    </row>
    <row r="44" spans="1:8" ht="18.75" customHeight="1">
      <c r="A44" s="14"/>
      <c r="B44" s="176"/>
      <c r="C44" s="17"/>
      <c r="D44" s="17"/>
      <c r="E44" s="17"/>
      <c r="F44" s="17"/>
      <c r="G44" s="17"/>
    </row>
    <row r="45" spans="1:8" ht="18.75" customHeight="1">
      <c r="A45" s="14"/>
      <c r="B45" s="176"/>
      <c r="C45" s="17"/>
      <c r="D45" s="17"/>
      <c r="E45" s="17"/>
      <c r="F45" s="17"/>
      <c r="G45" s="17"/>
    </row>
    <row r="46" spans="1:8" ht="18.75" customHeight="1">
      <c r="A46" s="14"/>
      <c r="B46" s="176"/>
      <c r="C46" s="17"/>
      <c r="D46" s="17"/>
      <c r="E46" s="17"/>
      <c r="F46" s="17"/>
      <c r="G46" s="17"/>
    </row>
    <row r="47" spans="1:8" ht="18.75" customHeight="1">
      <c r="A47" s="14"/>
      <c r="B47" s="176"/>
      <c r="C47" s="17"/>
      <c r="D47" s="17"/>
      <c r="E47" s="17"/>
      <c r="F47" s="17"/>
      <c r="G47" s="17"/>
    </row>
    <row r="48" spans="1:8" ht="18.75" customHeight="1">
      <c r="A48" s="14"/>
      <c r="B48" s="176"/>
      <c r="C48" s="17"/>
      <c r="D48" s="17"/>
      <c r="E48" s="17"/>
      <c r="F48" s="17"/>
      <c r="G48" s="17"/>
    </row>
    <row r="49" spans="1:7" ht="18.75" customHeight="1">
      <c r="A49" s="14"/>
      <c r="B49" s="176"/>
      <c r="C49" s="17"/>
      <c r="D49" s="17"/>
      <c r="E49" s="17"/>
      <c r="F49" s="17"/>
      <c r="G49" s="17"/>
    </row>
    <row r="50" spans="1:7" ht="18.75" customHeight="1">
      <c r="A50" s="14"/>
      <c r="B50" s="176"/>
      <c r="C50" s="17"/>
      <c r="D50" s="17"/>
      <c r="E50" s="17"/>
      <c r="F50" s="17"/>
      <c r="G50" s="17"/>
    </row>
    <row r="51" spans="1:7" ht="18.75" customHeight="1">
      <c r="A51" s="14"/>
      <c r="B51" s="176"/>
      <c r="C51" s="17"/>
      <c r="D51" s="17"/>
      <c r="E51" s="17"/>
      <c r="F51" s="17"/>
      <c r="G51" s="17"/>
    </row>
    <row r="52" spans="1:7" ht="18.75" customHeight="1">
      <c r="A52" s="14"/>
      <c r="B52" s="176"/>
      <c r="C52" s="17"/>
      <c r="D52" s="17"/>
      <c r="E52" s="17"/>
      <c r="F52" s="17"/>
      <c r="G52" s="17"/>
    </row>
    <row r="53" spans="1:7" ht="18.75" customHeight="1">
      <c r="A53" s="14"/>
      <c r="B53" s="176"/>
      <c r="C53" s="17"/>
      <c r="D53" s="17"/>
      <c r="E53" s="17"/>
      <c r="F53" s="17"/>
      <c r="G53" s="17"/>
    </row>
    <row r="54" spans="1:7" ht="18.75" customHeight="1">
      <c r="A54" s="14"/>
      <c r="B54" s="176"/>
      <c r="C54" s="17"/>
      <c r="D54" s="17"/>
      <c r="E54" s="17"/>
      <c r="F54" s="17"/>
      <c r="G54" s="17"/>
    </row>
    <row r="55" spans="1:7" ht="18.75" customHeight="1">
      <c r="A55" s="14"/>
      <c r="B55" s="176"/>
      <c r="C55" s="17"/>
      <c r="D55" s="17"/>
      <c r="E55" s="17"/>
      <c r="F55" s="17"/>
      <c r="G55" s="17"/>
    </row>
    <row r="56" spans="1:7" ht="18.75" customHeight="1">
      <c r="A56" s="14"/>
      <c r="B56" s="176"/>
      <c r="C56" s="17"/>
      <c r="D56" s="17"/>
      <c r="E56" s="17"/>
      <c r="F56" s="17"/>
      <c r="G56" s="17"/>
    </row>
    <row r="57" spans="1:7" ht="18.75" customHeight="1">
      <c r="A57" s="14"/>
      <c r="B57" s="176"/>
      <c r="C57" s="17"/>
      <c r="D57" s="17"/>
      <c r="E57" s="17"/>
      <c r="F57" s="17"/>
      <c r="G57" s="17"/>
    </row>
    <row r="58" spans="1:7" ht="18.75" customHeight="1">
      <c r="A58" s="14"/>
      <c r="B58" s="176"/>
      <c r="C58" s="17"/>
      <c r="D58" s="17"/>
      <c r="E58" s="17"/>
      <c r="F58" s="17"/>
      <c r="G58" s="17"/>
    </row>
    <row r="59" spans="1:7" ht="18.75" customHeight="1">
      <c r="A59" s="14"/>
      <c r="B59" s="176"/>
      <c r="C59" s="17"/>
      <c r="D59" s="17"/>
      <c r="E59" s="17"/>
      <c r="F59" s="17"/>
      <c r="G59" s="17"/>
    </row>
    <row r="60" spans="1:7" ht="18.75" customHeight="1">
      <c r="A60" s="14"/>
      <c r="B60" s="176"/>
      <c r="C60" s="17"/>
      <c r="D60" s="17"/>
      <c r="E60" s="17"/>
      <c r="F60" s="17"/>
      <c r="G60" s="17"/>
    </row>
    <row r="61" spans="1:7" ht="18.75" customHeight="1">
      <c r="A61" s="14"/>
      <c r="B61" s="176"/>
      <c r="C61" s="17"/>
      <c r="D61" s="17"/>
      <c r="E61" s="17"/>
      <c r="F61" s="17"/>
      <c r="G61" s="17"/>
    </row>
    <row r="62" spans="1:7" ht="18.75" customHeight="1">
      <c r="A62" s="14"/>
      <c r="B62" s="176"/>
      <c r="C62" s="17"/>
      <c r="D62" s="17"/>
      <c r="E62" s="17"/>
      <c r="F62" s="17"/>
      <c r="G62" s="17"/>
    </row>
    <row r="63" spans="1:7" ht="18.75" customHeight="1">
      <c r="A63" s="14"/>
      <c r="B63" s="176"/>
      <c r="C63" s="17"/>
      <c r="D63" s="17"/>
      <c r="E63" s="17"/>
      <c r="F63" s="17"/>
      <c r="G63" s="17"/>
    </row>
    <row r="64" spans="1:7" ht="18.75" customHeight="1">
      <c r="A64" s="14"/>
      <c r="B64" s="176"/>
      <c r="C64" s="17"/>
      <c r="D64" s="17"/>
      <c r="E64" s="17"/>
      <c r="F64" s="17"/>
      <c r="G64" s="17"/>
    </row>
    <row r="65" spans="1:258" ht="18.75" customHeight="1">
      <c r="A65" s="14"/>
      <c r="B65" s="176"/>
      <c r="C65" s="17"/>
      <c r="D65" s="17"/>
      <c r="E65" s="17"/>
      <c r="F65" s="17"/>
      <c r="G65" s="17"/>
    </row>
    <row r="66" spans="1:258" ht="18.75" customHeight="1">
      <c r="A66" s="14"/>
      <c r="B66" s="176"/>
      <c r="C66" s="17"/>
      <c r="D66" s="17"/>
      <c r="E66" s="17"/>
      <c r="F66" s="17"/>
      <c r="G66" s="17"/>
    </row>
    <row r="67" spans="1:258" ht="18.75" customHeight="1">
      <c r="A67" s="14"/>
      <c r="B67" s="176"/>
      <c r="C67" s="17"/>
      <c r="D67" s="17"/>
      <c r="E67" s="17"/>
      <c r="F67" s="17"/>
      <c r="G67" s="17"/>
    </row>
    <row r="68" spans="1:258" ht="18.75" customHeight="1">
      <c r="A68" s="14"/>
      <c r="B68" s="176"/>
      <c r="C68" s="17"/>
      <c r="D68" s="17"/>
      <c r="E68" s="17"/>
      <c r="F68" s="17"/>
      <c r="G68" s="17"/>
    </row>
    <row r="69" spans="1:258" ht="18.75" customHeight="1">
      <c r="A69" s="14"/>
      <c r="B69" s="176"/>
      <c r="C69" s="17"/>
      <c r="D69" s="17"/>
      <c r="E69" s="17"/>
      <c r="F69" s="17"/>
      <c r="G69" s="17"/>
    </row>
    <row r="70" spans="1:258" ht="18.75" customHeight="1">
      <c r="A70" s="14"/>
      <c r="B70" s="24"/>
      <c r="C70" s="17"/>
      <c r="D70" s="17"/>
      <c r="E70" s="17"/>
      <c r="F70" s="17"/>
      <c r="G70" s="17"/>
    </row>
    <row r="71" spans="1:258" ht="18.75" customHeight="1">
      <c r="A71" s="14"/>
      <c r="B71" s="24"/>
      <c r="C71" s="17"/>
      <c r="D71" s="17"/>
      <c r="E71" s="17"/>
      <c r="F71" s="17"/>
      <c r="G71" s="17"/>
    </row>
    <row r="72" spans="1:258" ht="18.75" customHeight="1">
      <c r="A72" s="14"/>
      <c r="B72" s="24"/>
      <c r="C72" s="17"/>
      <c r="D72" s="17"/>
      <c r="E72" s="17"/>
      <c r="F72" s="17"/>
      <c r="G72" s="17"/>
    </row>
    <row r="73" spans="1:258" ht="18.75" customHeight="1">
      <c r="A73" s="14"/>
      <c r="B73" s="24"/>
      <c r="C73" s="17"/>
      <c r="D73" s="17"/>
      <c r="E73" s="17"/>
      <c r="F73" s="17"/>
      <c r="G73" s="17"/>
    </row>
    <row r="74" spans="1:258" ht="18.75" customHeight="1">
      <c r="A74" s="14"/>
      <c r="B74" s="24"/>
      <c r="C74" s="17"/>
      <c r="D74" s="17"/>
      <c r="E74" s="17"/>
      <c r="F74" s="17"/>
      <c r="G74" s="17"/>
    </row>
    <row r="75" spans="1:258" ht="18.75" customHeight="1">
      <c r="A75" s="14"/>
      <c r="B75" s="24"/>
      <c r="C75" s="17"/>
      <c r="D75" s="17"/>
      <c r="E75" s="17"/>
      <c r="F75" s="17"/>
      <c r="G75" s="17"/>
    </row>
    <row r="76" spans="1:258" ht="36.75" customHeight="1">
      <c r="A76" s="14"/>
      <c r="B76" s="176"/>
      <c r="C76" s="17"/>
      <c r="D76" s="17"/>
      <c r="E76" s="17"/>
      <c r="F76" s="17"/>
      <c r="G76" s="17"/>
      <c r="H76" s="25"/>
    </row>
    <row r="77" spans="1:258" ht="18.75" customHeight="1">
      <c r="A77" s="24"/>
      <c r="B77" s="2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76"/>
      <c r="D78" s="17"/>
      <c r="E78" s="17"/>
      <c r="F78" s="17"/>
      <c r="G78" s="17"/>
    </row>
    <row r="79" spans="1:258" ht="21.6">
      <c r="A79" s="28"/>
      <c r="B79" s="29"/>
      <c r="D79" s="17"/>
      <c r="E79" s="17"/>
      <c r="F79" s="17"/>
      <c r="G79" s="17"/>
    </row>
    <row r="80" spans="1:258">
      <c r="A80" s="31"/>
    </row>
  </sheetData>
  <sortState ref="A6:E24">
    <sortCondition ref="A6:A24"/>
  </sortState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39" right="0.43307086614173229" top="0.39370078740157483" bottom="0.27559055118110237" header="0.31496062992125984" footer="0.19685039370078741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zoomScaleNormal="100" workbookViewId="0">
      <selection activeCell="M30" sqref="M30"/>
    </sheetView>
  </sheetViews>
  <sheetFormatPr defaultRowHeight="15.6"/>
  <cols>
    <col min="1" max="1" width="12.77734375" style="27" customWidth="1"/>
    <col min="2" max="2" width="24.77734375" style="45" customWidth="1"/>
    <col min="3" max="3" width="9.77734375" style="16" customWidth="1"/>
    <col min="4" max="7" width="9.77734375" style="18" customWidth="1"/>
    <col min="8" max="8" width="9.77734375" style="1" customWidth="1"/>
    <col min="9" max="9" width="8.88671875" style="1"/>
    <col min="10" max="10" width="12.33203125" style="1" bestFit="1" customWidth="1"/>
    <col min="11" max="12" width="8.88671875" style="1"/>
    <col min="13" max="13" width="12.33203125" style="1" bestFit="1" customWidth="1"/>
    <col min="14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11">
      <c r="G1" s="237"/>
      <c r="H1" s="238"/>
    </row>
    <row r="2" spans="1:11" ht="30" customHeight="1">
      <c r="A2" s="225" t="s">
        <v>488</v>
      </c>
      <c r="B2" s="239"/>
      <c r="C2" s="239"/>
      <c r="D2" s="239"/>
      <c r="E2" s="239"/>
      <c r="F2" s="239"/>
      <c r="G2" s="239"/>
      <c r="H2" s="240"/>
    </row>
    <row r="3" spans="1:11" ht="30" customHeight="1">
      <c r="A3" s="180"/>
      <c r="B3" s="181"/>
      <c r="C3" s="225" t="s">
        <v>154</v>
      </c>
      <c r="D3" s="232"/>
      <c r="E3" s="243"/>
      <c r="F3" s="253" t="s">
        <v>146</v>
      </c>
      <c r="G3" s="239"/>
      <c r="H3" s="244"/>
    </row>
    <row r="4" spans="1:11" ht="24" customHeight="1">
      <c r="A4" s="2" t="s">
        <v>0</v>
      </c>
      <c r="B4" s="55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11" ht="23.1" customHeight="1">
      <c r="A5" s="4"/>
      <c r="B5" s="49" t="s">
        <v>433</v>
      </c>
      <c r="C5" s="110"/>
      <c r="D5" s="111"/>
      <c r="E5" s="145">
        <f>'104 下收支明細_1'!E31</f>
        <v>164149</v>
      </c>
      <c r="F5" s="165"/>
      <c r="G5" s="111"/>
      <c r="H5" s="118">
        <f>'104 下收支明細_1'!H31</f>
        <v>165108</v>
      </c>
    </row>
    <row r="6" spans="1:11" ht="23.1" customHeight="1">
      <c r="A6" s="178" t="s">
        <v>511</v>
      </c>
      <c r="B6" s="49" t="s">
        <v>512</v>
      </c>
      <c r="C6" s="113"/>
      <c r="D6" s="111"/>
      <c r="E6" s="157"/>
      <c r="F6" s="142">
        <v>6340</v>
      </c>
      <c r="G6" s="111"/>
      <c r="H6" s="118"/>
    </row>
    <row r="7" spans="1:11" ht="23.1" customHeight="1">
      <c r="A7" s="178" t="s">
        <v>513</v>
      </c>
      <c r="B7" s="49" t="s">
        <v>514</v>
      </c>
      <c r="C7" s="113">
        <v>4000</v>
      </c>
      <c r="D7" s="111"/>
      <c r="E7" s="157"/>
      <c r="F7" s="142"/>
      <c r="G7" s="111"/>
      <c r="H7" s="120"/>
    </row>
    <row r="8" spans="1:11" ht="23.1" customHeight="1">
      <c r="A8" s="178" t="s">
        <v>515</v>
      </c>
      <c r="B8" s="49" t="s">
        <v>74</v>
      </c>
      <c r="C8" s="112"/>
      <c r="D8" s="111">
        <v>1400</v>
      </c>
      <c r="E8" s="157"/>
      <c r="F8" s="142"/>
      <c r="G8" s="111"/>
      <c r="H8" s="120"/>
      <c r="I8" s="45"/>
    </row>
    <row r="9" spans="1:11" ht="23.1" customHeight="1">
      <c r="A9" s="178" t="s">
        <v>515</v>
      </c>
      <c r="B9" s="49" t="s">
        <v>74</v>
      </c>
      <c r="C9" s="113"/>
      <c r="D9" s="111">
        <v>2560</v>
      </c>
      <c r="E9" s="157"/>
      <c r="F9" s="142"/>
      <c r="G9" s="111"/>
      <c r="H9" s="120"/>
      <c r="I9" s="45"/>
    </row>
    <row r="10" spans="1:11" ht="23.1" customHeight="1">
      <c r="A10" s="178" t="s">
        <v>516</v>
      </c>
      <c r="B10" s="49" t="s">
        <v>517</v>
      </c>
      <c r="C10" s="113"/>
      <c r="D10" s="111">
        <v>25000</v>
      </c>
      <c r="E10" s="157"/>
      <c r="F10" s="142"/>
      <c r="G10" s="111"/>
      <c r="H10" s="120"/>
    </row>
    <row r="11" spans="1:11" ht="23.1" customHeight="1">
      <c r="A11" s="178" t="s">
        <v>519</v>
      </c>
      <c r="B11" s="49" t="s">
        <v>520</v>
      </c>
      <c r="C11" s="113"/>
      <c r="D11" s="111">
        <v>6508</v>
      </c>
      <c r="E11" s="157"/>
      <c r="F11" s="142"/>
      <c r="G11" s="111"/>
      <c r="H11" s="120"/>
    </row>
    <row r="12" spans="1:11" ht="23.1" customHeight="1">
      <c r="A12" s="178" t="s">
        <v>521</v>
      </c>
      <c r="B12" s="49" t="s">
        <v>522</v>
      </c>
      <c r="C12" s="113"/>
      <c r="D12" s="111">
        <v>21300</v>
      </c>
      <c r="E12" s="157"/>
      <c r="F12" s="142"/>
      <c r="G12" s="111"/>
      <c r="H12" s="120"/>
    </row>
    <row r="13" spans="1:11" ht="23.1" customHeight="1">
      <c r="A13" s="178" t="s">
        <v>523</v>
      </c>
      <c r="B13" s="49" t="s">
        <v>524</v>
      </c>
      <c r="C13" s="113"/>
      <c r="D13" s="111"/>
      <c r="E13" s="157"/>
      <c r="F13" s="142"/>
      <c r="G13" s="111">
        <v>14700</v>
      </c>
      <c r="H13" s="120"/>
    </row>
    <row r="14" spans="1:11" ht="23.1" customHeight="1">
      <c r="A14" s="178" t="s">
        <v>523</v>
      </c>
      <c r="B14" s="49" t="s">
        <v>525</v>
      </c>
      <c r="C14" s="113"/>
      <c r="D14" s="111"/>
      <c r="E14" s="157"/>
      <c r="F14" s="142"/>
      <c r="G14" s="111">
        <v>3735</v>
      </c>
      <c r="H14" s="120"/>
      <c r="K14" s="1">
        <v>34</v>
      </c>
    </row>
    <row r="15" spans="1:11" ht="23.1" customHeight="1">
      <c r="A15" s="178" t="s">
        <v>523</v>
      </c>
      <c r="B15" s="49" t="s">
        <v>526</v>
      </c>
      <c r="C15" s="113"/>
      <c r="D15" s="111">
        <v>6058</v>
      </c>
      <c r="E15" s="157"/>
      <c r="F15" s="142"/>
      <c r="G15" s="111"/>
      <c r="H15" s="120"/>
      <c r="K15" s="1">
        <v>35</v>
      </c>
    </row>
    <row r="16" spans="1:11" ht="23.1" customHeight="1">
      <c r="A16" s="178" t="s">
        <v>527</v>
      </c>
      <c r="B16" s="49" t="s">
        <v>528</v>
      </c>
      <c r="C16" s="113"/>
      <c r="D16" s="111"/>
      <c r="E16" s="157"/>
      <c r="F16" s="142">
        <v>76000</v>
      </c>
      <c r="G16" s="111"/>
      <c r="H16" s="120"/>
    </row>
    <row r="17" spans="1:13" ht="23.1" customHeight="1">
      <c r="A17" s="178" t="s">
        <v>530</v>
      </c>
      <c r="B17" s="49" t="s">
        <v>531</v>
      </c>
      <c r="C17" s="113">
        <v>50</v>
      </c>
      <c r="D17" s="111"/>
      <c r="E17" s="157"/>
      <c r="F17" s="142"/>
      <c r="G17" s="111"/>
      <c r="H17" s="120"/>
    </row>
    <row r="18" spans="1:13" ht="23.1" customHeight="1">
      <c r="A18" s="179" t="s">
        <v>530</v>
      </c>
      <c r="B18" s="49" t="s">
        <v>532</v>
      </c>
      <c r="C18" s="113"/>
      <c r="D18" s="111"/>
      <c r="E18" s="157"/>
      <c r="F18" s="142"/>
      <c r="G18" s="111">
        <v>249</v>
      </c>
      <c r="H18" s="120"/>
      <c r="K18" s="1">
        <v>36</v>
      </c>
    </row>
    <row r="19" spans="1:13" ht="23.1" customHeight="1">
      <c r="A19" s="179" t="s">
        <v>530</v>
      </c>
      <c r="B19" s="49" t="s">
        <v>533</v>
      </c>
      <c r="C19" s="113"/>
      <c r="D19" s="111"/>
      <c r="E19" s="157"/>
      <c r="F19" s="142"/>
      <c r="G19" s="111">
        <v>4480</v>
      </c>
      <c r="H19" s="120"/>
      <c r="K19" s="1">
        <v>37</v>
      </c>
    </row>
    <row r="20" spans="1:13" ht="23.1" customHeight="1">
      <c r="A20" s="179" t="s">
        <v>529</v>
      </c>
      <c r="B20" s="49" t="s">
        <v>534</v>
      </c>
      <c r="C20" s="113"/>
      <c r="D20" s="111"/>
      <c r="E20" s="157"/>
      <c r="F20" s="142"/>
      <c r="G20" s="111">
        <v>3500</v>
      </c>
      <c r="H20" s="120"/>
      <c r="K20" s="1">
        <v>38</v>
      </c>
    </row>
    <row r="21" spans="1:13" ht="23.1" customHeight="1">
      <c r="A21" s="179" t="s">
        <v>529</v>
      </c>
      <c r="B21" s="49" t="s">
        <v>535</v>
      </c>
      <c r="C21" s="113"/>
      <c r="D21" s="111"/>
      <c r="E21" s="157"/>
      <c r="F21" s="142"/>
      <c r="G21" s="111">
        <v>6093</v>
      </c>
      <c r="H21" s="120"/>
      <c r="K21" s="1">
        <v>39</v>
      </c>
    </row>
    <row r="22" spans="1:13" ht="23.1" customHeight="1">
      <c r="A22" s="179" t="s">
        <v>529</v>
      </c>
      <c r="B22" s="49" t="s">
        <v>536</v>
      </c>
      <c r="C22" s="113"/>
      <c r="D22" s="111"/>
      <c r="E22" s="157"/>
      <c r="F22" s="142"/>
      <c r="G22" s="111">
        <v>1478</v>
      </c>
      <c r="H22" s="120"/>
      <c r="K22" s="1">
        <v>40</v>
      </c>
    </row>
    <row r="23" spans="1:13" ht="23.1" customHeight="1">
      <c r="A23" s="179" t="s">
        <v>529</v>
      </c>
      <c r="B23" s="49" t="s">
        <v>537</v>
      </c>
      <c r="C23" s="113"/>
      <c r="D23" s="111"/>
      <c r="E23" s="157"/>
      <c r="F23" s="142"/>
      <c r="G23" s="111">
        <v>30000</v>
      </c>
      <c r="H23" s="120"/>
      <c r="K23" s="1">
        <v>41</v>
      </c>
    </row>
    <row r="24" spans="1:13" ht="23.1" customHeight="1">
      <c r="A24" s="179" t="s">
        <v>529</v>
      </c>
      <c r="B24" s="49" t="s">
        <v>538</v>
      </c>
      <c r="C24" s="12"/>
      <c r="D24" s="111"/>
      <c r="E24" s="157"/>
      <c r="F24" s="142"/>
      <c r="G24" s="111">
        <v>4496</v>
      </c>
      <c r="H24" s="120"/>
      <c r="K24" s="1">
        <v>42</v>
      </c>
    </row>
    <row r="25" spans="1:13" ht="23.1" customHeight="1">
      <c r="A25" s="179" t="s">
        <v>529</v>
      </c>
      <c r="B25" s="49" t="s">
        <v>539</v>
      </c>
      <c r="C25" s="113"/>
      <c r="D25" s="111"/>
      <c r="E25" s="157"/>
      <c r="F25" s="142"/>
      <c r="G25" s="111">
        <v>15000</v>
      </c>
      <c r="H25" s="120"/>
      <c r="K25" s="1">
        <v>43</v>
      </c>
    </row>
    <row r="26" spans="1:13" ht="23.1" customHeight="1">
      <c r="A26" s="65" t="s">
        <v>541</v>
      </c>
      <c r="B26" s="49" t="s">
        <v>540</v>
      </c>
      <c r="C26" s="113"/>
      <c r="D26" s="111">
        <v>7700</v>
      </c>
      <c r="E26" s="157"/>
      <c r="F26" s="142"/>
      <c r="G26" s="111"/>
      <c r="H26" s="120"/>
      <c r="K26" s="1">
        <v>44</v>
      </c>
    </row>
    <row r="27" spans="1:13" ht="23.1" customHeight="1">
      <c r="A27" s="65" t="s">
        <v>542</v>
      </c>
      <c r="B27" s="49" t="s">
        <v>543</v>
      </c>
      <c r="C27" s="113">
        <v>5000</v>
      </c>
      <c r="D27" s="111"/>
      <c r="E27" s="157"/>
      <c r="F27" s="142"/>
      <c r="G27" s="111"/>
      <c r="H27" s="120"/>
    </row>
    <row r="28" spans="1:13" ht="23.1" customHeight="1">
      <c r="A28" s="65" t="s">
        <v>542</v>
      </c>
      <c r="B28" s="49" t="s">
        <v>544</v>
      </c>
      <c r="C28" s="113"/>
      <c r="D28" s="111">
        <v>2800</v>
      </c>
      <c r="E28" s="157"/>
      <c r="F28" s="142"/>
      <c r="G28" s="111"/>
      <c r="H28" s="120"/>
      <c r="K28" s="1">
        <v>45</v>
      </c>
    </row>
    <row r="29" spans="1:13" ht="23.1" customHeight="1">
      <c r="A29" s="65" t="s">
        <v>542</v>
      </c>
      <c r="B29" s="49" t="s">
        <v>545</v>
      </c>
      <c r="C29" s="113"/>
      <c r="D29" s="111"/>
      <c r="E29" s="157"/>
      <c r="F29" s="142"/>
      <c r="G29" s="111">
        <v>3564</v>
      </c>
      <c r="H29" s="120"/>
      <c r="K29" s="1">
        <v>46</v>
      </c>
    </row>
    <row r="30" spans="1:13" ht="23.1" customHeight="1">
      <c r="A30" s="65" t="s">
        <v>546</v>
      </c>
      <c r="B30" s="49" t="s">
        <v>549</v>
      </c>
      <c r="C30" s="113"/>
      <c r="D30" s="111">
        <v>2500</v>
      </c>
      <c r="E30" s="157"/>
      <c r="F30" s="142"/>
      <c r="G30" s="111"/>
      <c r="H30" s="120"/>
      <c r="J30" s="1" t="s">
        <v>518</v>
      </c>
      <c r="K30" s="1">
        <v>47</v>
      </c>
    </row>
    <row r="31" spans="1:13" s="77" customFormat="1" ht="23.1" customHeight="1">
      <c r="A31" s="215" t="s">
        <v>303</v>
      </c>
      <c r="B31" s="250"/>
      <c r="C31" s="116">
        <f>SUM(C6:C30)</f>
        <v>9050</v>
      </c>
      <c r="D31" s="117">
        <f>SUM(D6:D30)</f>
        <v>75826</v>
      </c>
      <c r="E31" s="147">
        <f>E5+C31-D31</f>
        <v>97373</v>
      </c>
      <c r="F31" s="144">
        <f>SUM(F6:F30)</f>
        <v>82340</v>
      </c>
      <c r="G31" s="117">
        <f>SUM(G6:G30)</f>
        <v>87295</v>
      </c>
      <c r="H31" s="117">
        <f>H5-G31+F31</f>
        <v>160153</v>
      </c>
      <c r="J31" s="177">
        <f>E31+H31</f>
        <v>257526</v>
      </c>
      <c r="M31" s="177"/>
    </row>
    <row r="32" spans="1:13" s="36" customFormat="1" ht="26.1" customHeight="1">
      <c r="B32" s="53"/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182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82"/>
      <c r="D34" s="17"/>
      <c r="E34" s="17"/>
      <c r="F34" s="17"/>
      <c r="G34" s="17"/>
    </row>
    <row r="35" spans="1:8" ht="20.100000000000001" customHeight="1">
      <c r="A35" s="14"/>
      <c r="B35" s="182"/>
      <c r="D35" s="17"/>
      <c r="E35" s="17"/>
      <c r="F35" s="17"/>
      <c r="G35" s="17"/>
    </row>
    <row r="36" spans="1:8" ht="20.100000000000001" customHeight="1">
      <c r="A36" s="14"/>
      <c r="B36" s="182"/>
      <c r="C36" s="20"/>
      <c r="D36" s="17"/>
      <c r="E36" s="17"/>
      <c r="F36" s="17"/>
      <c r="G36" s="17"/>
    </row>
    <row r="37" spans="1:8" ht="20.100000000000001" customHeight="1">
      <c r="A37" s="14"/>
      <c r="B37" s="182"/>
      <c r="D37" s="17"/>
      <c r="E37" s="17"/>
      <c r="F37" s="17"/>
      <c r="G37" s="17"/>
    </row>
    <row r="38" spans="1:8">
      <c r="A38" s="14"/>
      <c r="B38" s="182"/>
      <c r="D38" s="17"/>
      <c r="E38" s="17"/>
      <c r="F38" s="17"/>
      <c r="G38" s="17"/>
    </row>
    <row r="39" spans="1:8">
      <c r="A39" s="14"/>
      <c r="B39" s="182"/>
      <c r="D39" s="17"/>
      <c r="E39" s="17"/>
      <c r="F39" s="17"/>
      <c r="G39" s="17"/>
    </row>
    <row r="40" spans="1:8">
      <c r="A40" s="14"/>
      <c r="B40" s="182"/>
      <c r="D40" s="17"/>
      <c r="E40" s="17"/>
      <c r="F40" s="17"/>
      <c r="G40" s="17"/>
    </row>
    <row r="41" spans="1:8" ht="18">
      <c r="A41" s="14"/>
      <c r="B41" s="183"/>
      <c r="D41" s="17"/>
      <c r="E41" s="17"/>
      <c r="F41" s="17"/>
      <c r="G41" s="17"/>
    </row>
    <row r="42" spans="1:8">
      <c r="A42" s="14"/>
      <c r="B42" s="182"/>
      <c r="D42" s="17"/>
      <c r="E42" s="17"/>
      <c r="F42" s="17"/>
      <c r="G42" s="17"/>
    </row>
    <row r="43" spans="1:8">
      <c r="A43" s="14"/>
      <c r="B43" s="184"/>
      <c r="C43" s="17"/>
      <c r="D43" s="17"/>
      <c r="E43" s="17"/>
      <c r="F43" s="17"/>
      <c r="G43" s="17"/>
    </row>
    <row r="44" spans="1:8" ht="18.75" customHeight="1">
      <c r="A44" s="14"/>
      <c r="B44" s="184"/>
      <c r="C44" s="17"/>
      <c r="D44" s="17"/>
      <c r="E44" s="17"/>
      <c r="F44" s="17"/>
      <c r="G44" s="17"/>
    </row>
    <row r="45" spans="1:8" ht="18.75" customHeight="1">
      <c r="A45" s="14"/>
      <c r="B45" s="184"/>
      <c r="C45" s="17"/>
      <c r="D45" s="17"/>
      <c r="E45" s="17"/>
      <c r="F45" s="17"/>
      <c r="G45" s="17"/>
    </row>
    <row r="46" spans="1:8" ht="18.75" customHeight="1">
      <c r="A46" s="14"/>
      <c r="B46" s="184"/>
      <c r="C46" s="17"/>
      <c r="D46" s="17"/>
      <c r="E46" s="17"/>
      <c r="F46" s="17"/>
      <c r="G46" s="17"/>
    </row>
    <row r="47" spans="1:8" ht="18.75" customHeight="1">
      <c r="A47" s="14"/>
      <c r="B47" s="184"/>
      <c r="C47" s="17"/>
      <c r="D47" s="17"/>
      <c r="E47" s="17"/>
      <c r="F47" s="17"/>
      <c r="G47" s="17"/>
    </row>
    <row r="48" spans="1:8" ht="18.75" customHeight="1">
      <c r="A48" s="14"/>
      <c r="B48" s="184"/>
      <c r="C48" s="17"/>
      <c r="D48" s="17"/>
      <c r="E48" s="17"/>
      <c r="F48" s="17"/>
      <c r="G48" s="17"/>
    </row>
    <row r="49" spans="1:7" ht="18.75" customHeight="1">
      <c r="A49" s="14"/>
      <c r="B49" s="184"/>
      <c r="C49" s="17"/>
      <c r="D49" s="17"/>
      <c r="E49" s="17"/>
      <c r="F49" s="17"/>
      <c r="G49" s="17"/>
    </row>
    <row r="50" spans="1:7" ht="18.75" customHeight="1">
      <c r="A50" s="14"/>
      <c r="B50" s="184"/>
      <c r="C50" s="17"/>
      <c r="D50" s="17"/>
      <c r="E50" s="17"/>
      <c r="F50" s="17"/>
      <c r="G50" s="17"/>
    </row>
    <row r="51" spans="1:7" ht="18.75" customHeight="1">
      <c r="A51" s="14"/>
      <c r="B51" s="184"/>
      <c r="C51" s="17"/>
      <c r="D51" s="17"/>
      <c r="E51" s="17"/>
      <c r="F51" s="17"/>
      <c r="G51" s="17"/>
    </row>
    <row r="52" spans="1:7" ht="18.75" customHeight="1">
      <c r="A52" s="14"/>
      <c r="B52" s="184"/>
      <c r="C52" s="17"/>
      <c r="D52" s="17"/>
      <c r="E52" s="17"/>
      <c r="F52" s="17"/>
      <c r="G52" s="17"/>
    </row>
    <row r="53" spans="1:7" ht="18.75" customHeight="1">
      <c r="A53" s="14"/>
      <c r="B53" s="184"/>
      <c r="C53" s="17"/>
      <c r="D53" s="17"/>
      <c r="E53" s="17"/>
      <c r="F53" s="17"/>
      <c r="G53" s="17"/>
    </row>
    <row r="54" spans="1:7" ht="18.75" customHeight="1">
      <c r="A54" s="14"/>
      <c r="B54" s="184"/>
      <c r="C54" s="17"/>
      <c r="D54" s="17"/>
      <c r="E54" s="17"/>
      <c r="F54" s="17"/>
      <c r="G54" s="17"/>
    </row>
    <row r="55" spans="1:7" ht="18.75" customHeight="1">
      <c r="A55" s="14"/>
      <c r="B55" s="184"/>
      <c r="C55" s="17"/>
      <c r="D55" s="17"/>
      <c r="E55" s="17"/>
      <c r="F55" s="17"/>
      <c r="G55" s="17"/>
    </row>
    <row r="56" spans="1:7" ht="18.75" customHeight="1">
      <c r="A56" s="14"/>
      <c r="B56" s="184"/>
      <c r="C56" s="17"/>
      <c r="D56" s="17"/>
      <c r="E56" s="17"/>
      <c r="F56" s="17"/>
      <c r="G56" s="17"/>
    </row>
    <row r="57" spans="1:7" ht="18.75" customHeight="1">
      <c r="A57" s="14"/>
      <c r="B57" s="184"/>
      <c r="C57" s="17"/>
      <c r="D57" s="17"/>
      <c r="E57" s="17"/>
      <c r="F57" s="17"/>
      <c r="G57" s="17"/>
    </row>
    <row r="58" spans="1:7" ht="18.75" customHeight="1">
      <c r="A58" s="14"/>
      <c r="B58" s="184"/>
      <c r="C58" s="17"/>
      <c r="D58" s="17"/>
      <c r="E58" s="17"/>
      <c r="F58" s="17"/>
      <c r="G58" s="17"/>
    </row>
    <row r="59" spans="1:7" ht="18.75" customHeight="1">
      <c r="A59" s="14"/>
      <c r="B59" s="184"/>
      <c r="C59" s="17"/>
      <c r="D59" s="17"/>
      <c r="E59" s="17"/>
      <c r="F59" s="17"/>
      <c r="G59" s="17"/>
    </row>
    <row r="60" spans="1:7" ht="18.75" customHeight="1">
      <c r="A60" s="14"/>
      <c r="B60" s="184"/>
      <c r="C60" s="17"/>
      <c r="D60" s="17"/>
      <c r="E60" s="17"/>
      <c r="F60" s="17"/>
      <c r="G60" s="17"/>
    </row>
    <row r="61" spans="1:7" ht="18.75" customHeight="1">
      <c r="A61" s="14"/>
      <c r="B61" s="184"/>
      <c r="C61" s="17"/>
      <c r="D61" s="17"/>
      <c r="E61" s="17"/>
      <c r="F61" s="17"/>
      <c r="G61" s="17"/>
    </row>
    <row r="62" spans="1:7" ht="18.75" customHeight="1">
      <c r="A62" s="14"/>
      <c r="B62" s="184"/>
      <c r="C62" s="17"/>
      <c r="D62" s="17"/>
      <c r="E62" s="17"/>
      <c r="F62" s="17"/>
      <c r="G62" s="17"/>
    </row>
    <row r="63" spans="1:7" ht="18.75" customHeight="1">
      <c r="A63" s="14"/>
      <c r="B63" s="184"/>
      <c r="C63" s="17"/>
      <c r="D63" s="17"/>
      <c r="E63" s="17"/>
      <c r="F63" s="17"/>
      <c r="G63" s="17"/>
    </row>
    <row r="64" spans="1:7" ht="18.75" customHeight="1">
      <c r="A64" s="14"/>
      <c r="B64" s="184"/>
      <c r="C64" s="17"/>
      <c r="D64" s="17"/>
      <c r="E64" s="17"/>
      <c r="F64" s="17"/>
      <c r="G64" s="17"/>
    </row>
    <row r="65" spans="1:258" ht="18.75" customHeight="1">
      <c r="A65" s="14"/>
      <c r="B65" s="184"/>
      <c r="C65" s="17"/>
      <c r="D65" s="17"/>
      <c r="E65" s="17"/>
      <c r="F65" s="17"/>
      <c r="G65" s="17"/>
    </row>
    <row r="66" spans="1:258" ht="18.75" customHeight="1">
      <c r="A66" s="14"/>
      <c r="B66" s="184"/>
      <c r="C66" s="17"/>
      <c r="D66" s="17"/>
      <c r="E66" s="17"/>
      <c r="F66" s="17"/>
      <c r="G66" s="17"/>
    </row>
    <row r="67" spans="1:258" ht="18.75" customHeight="1">
      <c r="A67" s="14"/>
      <c r="B67" s="184"/>
      <c r="C67" s="17"/>
      <c r="D67" s="17"/>
      <c r="E67" s="17"/>
      <c r="F67" s="17"/>
      <c r="G67" s="17"/>
    </row>
    <row r="68" spans="1:258" ht="18.75" customHeight="1">
      <c r="A68" s="14"/>
      <c r="B68" s="184"/>
      <c r="C68" s="17"/>
      <c r="D68" s="17"/>
      <c r="E68" s="17"/>
      <c r="F68" s="17"/>
      <c r="G68" s="17"/>
    </row>
    <row r="69" spans="1:258" ht="18.75" customHeight="1">
      <c r="A69" s="14"/>
      <c r="B69" s="184"/>
      <c r="C69" s="17"/>
      <c r="D69" s="17"/>
      <c r="E69" s="17"/>
      <c r="F69" s="17"/>
      <c r="G69" s="17"/>
    </row>
    <row r="70" spans="1:258" ht="18.75" customHeight="1">
      <c r="A70" s="14"/>
      <c r="B70" s="185"/>
      <c r="C70" s="17"/>
      <c r="D70" s="17"/>
      <c r="E70" s="17"/>
      <c r="F70" s="17"/>
      <c r="G70" s="17"/>
    </row>
    <row r="71" spans="1:258" ht="18.75" customHeight="1">
      <c r="A71" s="14"/>
      <c r="B71" s="185"/>
      <c r="C71" s="17"/>
      <c r="D71" s="17"/>
      <c r="E71" s="17"/>
      <c r="F71" s="17"/>
      <c r="G71" s="17"/>
    </row>
    <row r="72" spans="1:258" ht="18.75" customHeight="1">
      <c r="A72" s="14"/>
      <c r="B72" s="185"/>
      <c r="C72" s="17"/>
      <c r="D72" s="17"/>
      <c r="E72" s="17"/>
      <c r="F72" s="17"/>
      <c r="G72" s="17"/>
    </row>
    <row r="73" spans="1:258" ht="18.75" customHeight="1">
      <c r="A73" s="14"/>
      <c r="B73" s="185"/>
      <c r="C73" s="17"/>
      <c r="D73" s="17"/>
      <c r="E73" s="17"/>
      <c r="F73" s="17"/>
      <c r="G73" s="17"/>
    </row>
    <row r="74" spans="1:258" ht="18.75" customHeight="1">
      <c r="A74" s="14"/>
      <c r="B74" s="185"/>
      <c r="C74" s="17"/>
      <c r="D74" s="17"/>
      <c r="E74" s="17"/>
      <c r="F74" s="17"/>
      <c r="G74" s="17"/>
    </row>
    <row r="75" spans="1:258" ht="18.75" customHeight="1">
      <c r="A75" s="14"/>
      <c r="B75" s="185"/>
      <c r="C75" s="17"/>
      <c r="D75" s="17"/>
      <c r="E75" s="17"/>
      <c r="F75" s="17"/>
      <c r="G75" s="17"/>
    </row>
    <row r="76" spans="1:258" ht="36.75" customHeight="1">
      <c r="A76" s="14"/>
      <c r="B76" s="184"/>
      <c r="C76" s="17"/>
      <c r="D76" s="17"/>
      <c r="E76" s="17"/>
      <c r="F76" s="17"/>
      <c r="G76" s="17"/>
      <c r="H76" s="25"/>
    </row>
    <row r="77" spans="1:258" ht="18.75" customHeight="1">
      <c r="A77" s="24"/>
      <c r="B77" s="18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84"/>
      <c r="D78" s="17"/>
      <c r="E78" s="17"/>
      <c r="F78" s="17"/>
      <c r="G78" s="17"/>
    </row>
    <row r="79" spans="1:258" ht="21.6">
      <c r="A79" s="28"/>
      <c r="B79" s="186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44" right="0.23" top="0.39370078740157483" bottom="0.27559055118110237" header="0.31496062992125984" footer="0.19685039370078741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zoomScaleNormal="100" workbookViewId="0">
      <selection activeCell="N2" sqref="N2"/>
    </sheetView>
  </sheetViews>
  <sheetFormatPr defaultRowHeight="15.6"/>
  <cols>
    <col min="1" max="1" width="12.77734375" style="27" customWidth="1"/>
    <col min="2" max="2" width="24.77734375" style="45" customWidth="1"/>
    <col min="3" max="3" width="9.77734375" style="16" customWidth="1"/>
    <col min="4" max="7" width="9.77734375" style="18" customWidth="1"/>
    <col min="8" max="8" width="9.77734375" style="1" customWidth="1"/>
    <col min="9" max="9" width="8.88671875" style="1"/>
    <col min="10" max="10" width="12.33203125" style="1" bestFit="1" customWidth="1"/>
    <col min="11" max="12" width="8.88671875" style="1"/>
    <col min="13" max="13" width="12.33203125" style="1" bestFit="1" customWidth="1"/>
    <col min="14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10">
      <c r="G1" s="237"/>
      <c r="H1" s="238"/>
    </row>
    <row r="2" spans="1:10" ht="30" customHeight="1">
      <c r="A2" s="225" t="s">
        <v>488</v>
      </c>
      <c r="B2" s="239"/>
      <c r="C2" s="239"/>
      <c r="D2" s="239"/>
      <c r="E2" s="239"/>
      <c r="F2" s="239"/>
      <c r="G2" s="239"/>
      <c r="H2" s="240"/>
    </row>
    <row r="3" spans="1:10" ht="30" customHeight="1">
      <c r="A3" s="187"/>
      <c r="B3" s="181"/>
      <c r="C3" s="225" t="s">
        <v>154</v>
      </c>
      <c r="D3" s="232"/>
      <c r="E3" s="243"/>
      <c r="F3" s="253" t="s">
        <v>146</v>
      </c>
      <c r="G3" s="239"/>
      <c r="H3" s="244"/>
    </row>
    <row r="4" spans="1:10" ht="24" customHeight="1">
      <c r="A4" s="2" t="s">
        <v>0</v>
      </c>
      <c r="B4" s="55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10" ht="23.1" customHeight="1">
      <c r="A5" s="4"/>
      <c r="B5" s="49" t="s">
        <v>433</v>
      </c>
      <c r="C5" s="110"/>
      <c r="D5" s="111"/>
      <c r="E5" s="145">
        <v>97373</v>
      </c>
      <c r="F5" s="165"/>
      <c r="G5" s="111"/>
      <c r="H5" s="118">
        <v>160153</v>
      </c>
    </row>
    <row r="6" spans="1:10" ht="23.1" customHeight="1">
      <c r="A6" s="178" t="s">
        <v>547</v>
      </c>
      <c r="B6" s="49" t="s">
        <v>548</v>
      </c>
      <c r="C6" s="113"/>
      <c r="D6" s="111">
        <v>6800</v>
      </c>
      <c r="E6" s="157"/>
      <c r="F6" s="142"/>
      <c r="G6" s="111"/>
      <c r="H6" s="118"/>
      <c r="J6" s="1">
        <v>48</v>
      </c>
    </row>
    <row r="7" spans="1:10" ht="23.1" customHeight="1">
      <c r="A7" s="178" t="s">
        <v>550</v>
      </c>
      <c r="B7" s="49" t="s">
        <v>551</v>
      </c>
      <c r="C7" s="113"/>
      <c r="D7" s="111">
        <v>3300</v>
      </c>
      <c r="E7" s="157"/>
      <c r="F7" s="142"/>
      <c r="G7" s="111"/>
      <c r="H7" s="120"/>
      <c r="J7" s="1">
        <v>0</v>
      </c>
    </row>
    <row r="8" spans="1:10" ht="23.1" customHeight="1">
      <c r="A8" s="178" t="s">
        <v>550</v>
      </c>
      <c r="B8" s="49" t="s">
        <v>552</v>
      </c>
      <c r="C8" s="112"/>
      <c r="D8" s="111">
        <v>6508</v>
      </c>
      <c r="E8" s="157"/>
      <c r="F8" s="142"/>
      <c r="G8" s="111"/>
      <c r="H8" s="120"/>
      <c r="I8" s="45"/>
      <c r="J8" s="1">
        <v>50</v>
      </c>
    </row>
    <row r="9" spans="1:10" ht="23.1" customHeight="1">
      <c r="A9" s="178" t="s">
        <v>553</v>
      </c>
      <c r="B9" s="49" t="s">
        <v>554</v>
      </c>
      <c r="C9" s="113"/>
      <c r="D9" s="111">
        <v>6058</v>
      </c>
      <c r="E9" s="157"/>
      <c r="F9" s="142"/>
      <c r="G9" s="111"/>
      <c r="H9" s="120"/>
      <c r="I9" s="45"/>
      <c r="J9" s="1">
        <v>51</v>
      </c>
    </row>
    <row r="10" spans="1:10" ht="23.1" customHeight="1">
      <c r="A10" s="178" t="s">
        <v>558</v>
      </c>
      <c r="B10" s="49" t="s">
        <v>555</v>
      </c>
      <c r="C10" s="113"/>
      <c r="D10" s="111">
        <v>2400</v>
      </c>
      <c r="E10" s="157"/>
      <c r="F10" s="142"/>
      <c r="G10" s="111"/>
      <c r="H10" s="120"/>
      <c r="J10" s="1">
        <v>52</v>
      </c>
    </row>
    <row r="11" spans="1:10" ht="23.1" customHeight="1">
      <c r="A11" s="178" t="s">
        <v>556</v>
      </c>
      <c r="B11" s="49" t="s">
        <v>557</v>
      </c>
      <c r="C11" s="113"/>
      <c r="D11" s="111">
        <v>8030</v>
      </c>
      <c r="E11" s="157"/>
      <c r="F11" s="142"/>
      <c r="G11" s="111"/>
      <c r="H11" s="120"/>
      <c r="J11" s="1">
        <v>53</v>
      </c>
    </row>
    <row r="12" spans="1:10" ht="23.1" customHeight="1">
      <c r="A12" s="178"/>
      <c r="B12" s="49"/>
      <c r="C12" s="113"/>
      <c r="D12" s="111"/>
      <c r="E12" s="157"/>
      <c r="F12" s="142"/>
      <c r="G12" s="111"/>
      <c r="H12" s="120"/>
    </row>
    <row r="13" spans="1:10" ht="23.1" customHeight="1">
      <c r="A13" s="178"/>
      <c r="B13" s="49"/>
      <c r="C13" s="113"/>
      <c r="D13" s="111"/>
      <c r="E13" s="157"/>
      <c r="F13" s="142"/>
      <c r="G13" s="111"/>
      <c r="H13" s="120"/>
    </row>
    <row r="14" spans="1:10" ht="23.1" customHeight="1">
      <c r="A14" s="178"/>
      <c r="B14" s="49"/>
      <c r="C14" s="113"/>
      <c r="D14" s="111"/>
      <c r="E14" s="157"/>
      <c r="F14" s="142"/>
      <c r="G14" s="111"/>
      <c r="H14" s="120"/>
    </row>
    <row r="15" spans="1:10" ht="23.1" customHeight="1">
      <c r="A15" s="178"/>
      <c r="B15" s="49"/>
      <c r="C15" s="113"/>
      <c r="D15" s="111"/>
      <c r="E15" s="157"/>
      <c r="F15" s="142"/>
      <c r="G15" s="111"/>
      <c r="H15" s="120"/>
    </row>
    <row r="16" spans="1:10" ht="23.1" customHeight="1">
      <c r="A16" s="178"/>
      <c r="B16" s="49"/>
      <c r="C16" s="113"/>
      <c r="D16" s="111"/>
      <c r="E16" s="157"/>
      <c r="F16" s="142"/>
      <c r="G16" s="111"/>
      <c r="H16" s="120"/>
    </row>
    <row r="17" spans="1:13" ht="23.1" customHeight="1">
      <c r="A17" s="178"/>
      <c r="B17" s="49"/>
      <c r="C17" s="113"/>
      <c r="D17" s="111"/>
      <c r="E17" s="157"/>
      <c r="F17" s="142"/>
      <c r="G17" s="111"/>
      <c r="H17" s="120"/>
    </row>
    <row r="18" spans="1:13" ht="23.1" customHeight="1">
      <c r="A18" s="179"/>
      <c r="B18" s="49"/>
      <c r="C18" s="113"/>
      <c r="D18" s="111"/>
      <c r="E18" s="157"/>
      <c r="F18" s="142"/>
      <c r="G18" s="111"/>
      <c r="H18" s="120"/>
    </row>
    <row r="19" spans="1:13" ht="23.1" customHeight="1">
      <c r="A19" s="179"/>
      <c r="B19" s="49"/>
      <c r="C19" s="113"/>
      <c r="D19" s="111"/>
      <c r="E19" s="157"/>
      <c r="F19" s="142"/>
      <c r="G19" s="111"/>
      <c r="H19" s="120"/>
    </row>
    <row r="20" spans="1:13" ht="23.1" customHeight="1">
      <c r="A20" s="179"/>
      <c r="B20" s="49"/>
      <c r="C20" s="113"/>
      <c r="D20" s="111"/>
      <c r="E20" s="157"/>
      <c r="F20" s="142"/>
      <c r="G20" s="111"/>
      <c r="H20" s="120"/>
    </row>
    <row r="21" spans="1:13" ht="23.1" customHeight="1">
      <c r="A21" s="179"/>
      <c r="B21" s="49"/>
      <c r="C21" s="113"/>
      <c r="D21" s="111"/>
      <c r="E21" s="157"/>
      <c r="F21" s="142"/>
      <c r="G21" s="111"/>
      <c r="H21" s="120"/>
    </row>
    <row r="22" spans="1:13" ht="23.1" customHeight="1">
      <c r="A22" s="179"/>
      <c r="B22" s="49"/>
      <c r="C22" s="113"/>
      <c r="D22" s="111"/>
      <c r="E22" s="157"/>
      <c r="F22" s="142"/>
      <c r="G22" s="111"/>
      <c r="H22" s="120"/>
    </row>
    <row r="23" spans="1:13" ht="23.1" customHeight="1">
      <c r="A23" s="179"/>
      <c r="B23" s="49"/>
      <c r="C23" s="113"/>
      <c r="D23" s="111"/>
      <c r="E23" s="157"/>
      <c r="F23" s="142"/>
      <c r="G23" s="111"/>
      <c r="H23" s="120"/>
    </row>
    <row r="24" spans="1:13" ht="23.1" customHeight="1">
      <c r="A24" s="179"/>
      <c r="B24" s="49"/>
      <c r="C24" s="12"/>
      <c r="D24" s="111"/>
      <c r="E24" s="157"/>
      <c r="F24" s="142"/>
      <c r="G24" s="111"/>
      <c r="H24" s="120"/>
    </row>
    <row r="25" spans="1:13" ht="23.1" customHeight="1">
      <c r="A25" s="179"/>
      <c r="B25" s="49"/>
      <c r="C25" s="113"/>
      <c r="D25" s="111"/>
      <c r="E25" s="157"/>
      <c r="F25" s="142"/>
      <c r="G25" s="111"/>
      <c r="H25" s="120"/>
    </row>
    <row r="26" spans="1:13" ht="23.1" customHeight="1">
      <c r="A26" s="65"/>
      <c r="B26" s="49"/>
      <c r="C26" s="113"/>
      <c r="D26" s="111"/>
      <c r="E26" s="157"/>
      <c r="F26" s="142"/>
      <c r="G26" s="111"/>
      <c r="H26" s="120"/>
    </row>
    <row r="27" spans="1:13" ht="23.1" customHeight="1">
      <c r="A27" s="65"/>
      <c r="B27" s="49"/>
      <c r="C27" s="113"/>
      <c r="D27" s="111"/>
      <c r="E27" s="157"/>
      <c r="F27" s="142"/>
      <c r="G27" s="111"/>
      <c r="H27" s="120"/>
    </row>
    <row r="28" spans="1:13" ht="23.1" customHeight="1">
      <c r="A28" s="65"/>
      <c r="B28" s="49"/>
      <c r="C28" s="113"/>
      <c r="D28" s="111"/>
      <c r="E28" s="157"/>
      <c r="F28" s="142"/>
      <c r="G28" s="111"/>
      <c r="H28" s="120"/>
    </row>
    <row r="29" spans="1:13" ht="23.1" customHeight="1">
      <c r="A29" s="65"/>
      <c r="B29" s="49"/>
      <c r="C29" s="113"/>
      <c r="D29" s="111"/>
      <c r="E29" s="157"/>
      <c r="F29" s="142"/>
      <c r="G29" s="111"/>
      <c r="H29" s="120"/>
    </row>
    <row r="30" spans="1:13" ht="23.1" customHeight="1">
      <c r="A30" s="65"/>
      <c r="B30" s="49"/>
      <c r="C30" s="113"/>
      <c r="D30" s="111"/>
      <c r="E30" s="157"/>
      <c r="F30" s="142"/>
      <c r="G30" s="111"/>
      <c r="H30" s="120"/>
      <c r="J30" s="1" t="s">
        <v>518</v>
      </c>
    </row>
    <row r="31" spans="1:13" s="77" customFormat="1" ht="23.1" customHeight="1">
      <c r="A31" s="215" t="s">
        <v>303</v>
      </c>
      <c r="B31" s="250"/>
      <c r="C31" s="116">
        <f>SUM(C6:C30)</f>
        <v>0</v>
      </c>
      <c r="D31" s="117">
        <f>SUM(D6:D30)</f>
        <v>33096</v>
      </c>
      <c r="E31" s="147">
        <f>E5+C31-D31</f>
        <v>64277</v>
      </c>
      <c r="F31" s="144">
        <f>SUM(F6:F30)</f>
        <v>0</v>
      </c>
      <c r="G31" s="117">
        <f>SUM(G6:G30)</f>
        <v>0</v>
      </c>
      <c r="H31" s="117">
        <f>H5-G31+F31</f>
        <v>160153</v>
      </c>
      <c r="J31" s="177">
        <f>E31+H31</f>
        <v>224430</v>
      </c>
      <c r="M31" s="177"/>
    </row>
    <row r="32" spans="1:13" s="36" customFormat="1" ht="26.1" customHeight="1">
      <c r="B32" s="53"/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182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82"/>
      <c r="D34" s="17"/>
      <c r="E34" s="17"/>
      <c r="F34" s="17"/>
      <c r="G34" s="17"/>
    </row>
    <row r="35" spans="1:8" ht="20.100000000000001" customHeight="1">
      <c r="A35" s="14"/>
      <c r="B35" s="182"/>
      <c r="D35" s="17"/>
      <c r="E35" s="17"/>
      <c r="F35" s="17"/>
      <c r="G35" s="17"/>
    </row>
    <row r="36" spans="1:8" ht="20.100000000000001" customHeight="1">
      <c r="A36" s="14"/>
      <c r="B36" s="182"/>
      <c r="C36" s="20"/>
      <c r="D36" s="17"/>
      <c r="E36" s="17"/>
      <c r="F36" s="17"/>
      <c r="G36" s="17"/>
    </row>
    <row r="37" spans="1:8" ht="20.100000000000001" customHeight="1">
      <c r="A37" s="14"/>
      <c r="B37" s="182"/>
      <c r="D37" s="17"/>
      <c r="E37" s="17"/>
      <c r="F37" s="17"/>
      <c r="G37" s="17"/>
    </row>
    <row r="38" spans="1:8">
      <c r="A38" s="14"/>
      <c r="B38" s="182"/>
      <c r="D38" s="17"/>
      <c r="E38" s="17"/>
      <c r="F38" s="17"/>
      <c r="G38" s="17"/>
    </row>
    <row r="39" spans="1:8">
      <c r="A39" s="14"/>
      <c r="B39" s="182"/>
      <c r="D39" s="17"/>
      <c r="E39" s="17"/>
      <c r="F39" s="17"/>
      <c r="G39" s="17"/>
    </row>
    <row r="40" spans="1:8">
      <c r="A40" s="14"/>
      <c r="B40" s="182"/>
      <c r="D40" s="17"/>
      <c r="E40" s="17"/>
      <c r="F40" s="17"/>
      <c r="G40" s="17"/>
    </row>
    <row r="41" spans="1:8" ht="18">
      <c r="A41" s="14"/>
      <c r="B41" s="183"/>
      <c r="D41" s="17"/>
      <c r="E41" s="17"/>
      <c r="F41" s="17"/>
      <c r="G41" s="17"/>
    </row>
    <row r="42" spans="1:8">
      <c r="A42" s="14"/>
      <c r="B42" s="182"/>
      <c r="D42" s="17"/>
      <c r="E42" s="17"/>
      <c r="F42" s="17"/>
      <c r="G42" s="17"/>
    </row>
    <row r="43" spans="1:8">
      <c r="A43" s="14"/>
      <c r="B43" s="184"/>
      <c r="C43" s="17"/>
      <c r="D43" s="17"/>
      <c r="E43" s="17"/>
      <c r="F43" s="17"/>
      <c r="G43" s="17"/>
    </row>
    <row r="44" spans="1:8" ht="18.75" customHeight="1">
      <c r="A44" s="14"/>
      <c r="B44" s="184"/>
      <c r="C44" s="17"/>
      <c r="D44" s="17"/>
      <c r="E44" s="17"/>
      <c r="F44" s="17"/>
      <c r="G44" s="17"/>
    </row>
    <row r="45" spans="1:8" ht="18.75" customHeight="1">
      <c r="A45" s="14"/>
      <c r="B45" s="184"/>
      <c r="C45" s="17"/>
      <c r="D45" s="17"/>
      <c r="E45" s="17"/>
      <c r="F45" s="17"/>
      <c r="G45" s="17"/>
    </row>
    <row r="46" spans="1:8" ht="18.75" customHeight="1">
      <c r="A46" s="14"/>
      <c r="B46" s="184"/>
      <c r="C46" s="17"/>
      <c r="D46" s="17"/>
      <c r="E46" s="17"/>
      <c r="F46" s="17"/>
      <c r="G46" s="17"/>
    </row>
    <row r="47" spans="1:8" ht="18.75" customHeight="1">
      <c r="A47" s="14"/>
      <c r="B47" s="184"/>
      <c r="C47" s="17"/>
      <c r="D47" s="17"/>
      <c r="E47" s="17"/>
      <c r="F47" s="17"/>
      <c r="G47" s="17"/>
    </row>
    <row r="48" spans="1:8" ht="18.75" customHeight="1">
      <c r="A48" s="14"/>
      <c r="B48" s="184"/>
      <c r="C48" s="17"/>
      <c r="D48" s="17"/>
      <c r="E48" s="17"/>
      <c r="F48" s="17"/>
      <c r="G48" s="17"/>
    </row>
    <row r="49" spans="1:7" ht="18.75" customHeight="1">
      <c r="A49" s="14"/>
      <c r="B49" s="184"/>
      <c r="C49" s="17"/>
      <c r="D49" s="17"/>
      <c r="E49" s="17"/>
      <c r="F49" s="17"/>
      <c r="G49" s="17"/>
    </row>
    <row r="50" spans="1:7" ht="18.75" customHeight="1">
      <c r="A50" s="14"/>
      <c r="B50" s="184"/>
      <c r="C50" s="17"/>
      <c r="D50" s="17"/>
      <c r="E50" s="17"/>
      <c r="F50" s="17"/>
      <c r="G50" s="17"/>
    </row>
    <row r="51" spans="1:7" ht="18.75" customHeight="1">
      <c r="A51" s="14"/>
      <c r="B51" s="184"/>
      <c r="C51" s="17"/>
      <c r="D51" s="17"/>
      <c r="E51" s="17"/>
      <c r="F51" s="17"/>
      <c r="G51" s="17"/>
    </row>
    <row r="52" spans="1:7" ht="18.75" customHeight="1">
      <c r="A52" s="14"/>
      <c r="B52" s="184"/>
      <c r="C52" s="17"/>
      <c r="D52" s="17"/>
      <c r="E52" s="17"/>
      <c r="F52" s="17"/>
      <c r="G52" s="17"/>
    </row>
    <row r="53" spans="1:7" ht="18.75" customHeight="1">
      <c r="A53" s="14"/>
      <c r="B53" s="184"/>
      <c r="C53" s="17"/>
      <c r="D53" s="17"/>
      <c r="E53" s="17"/>
      <c r="F53" s="17"/>
      <c r="G53" s="17"/>
    </row>
    <row r="54" spans="1:7" ht="18.75" customHeight="1">
      <c r="A54" s="14"/>
      <c r="B54" s="184"/>
      <c r="C54" s="17"/>
      <c r="D54" s="17"/>
      <c r="E54" s="17"/>
      <c r="F54" s="17"/>
      <c r="G54" s="17"/>
    </row>
    <row r="55" spans="1:7" ht="18.75" customHeight="1">
      <c r="A55" s="14"/>
      <c r="B55" s="184"/>
      <c r="C55" s="17"/>
      <c r="D55" s="17"/>
      <c r="E55" s="17"/>
      <c r="F55" s="17"/>
      <c r="G55" s="17"/>
    </row>
    <row r="56" spans="1:7" ht="18.75" customHeight="1">
      <c r="A56" s="14"/>
      <c r="B56" s="184"/>
      <c r="C56" s="17"/>
      <c r="D56" s="17"/>
      <c r="E56" s="17"/>
      <c r="F56" s="17"/>
      <c r="G56" s="17"/>
    </row>
    <row r="57" spans="1:7" ht="18.75" customHeight="1">
      <c r="A57" s="14"/>
      <c r="B57" s="184"/>
      <c r="C57" s="17"/>
      <c r="D57" s="17"/>
      <c r="E57" s="17"/>
      <c r="F57" s="17"/>
      <c r="G57" s="17"/>
    </row>
    <row r="58" spans="1:7" ht="18.75" customHeight="1">
      <c r="A58" s="14"/>
      <c r="B58" s="184"/>
      <c r="C58" s="17"/>
      <c r="D58" s="17"/>
      <c r="E58" s="17"/>
      <c r="F58" s="17"/>
      <c r="G58" s="17"/>
    </row>
    <row r="59" spans="1:7" ht="18.75" customHeight="1">
      <c r="A59" s="14"/>
      <c r="B59" s="184"/>
      <c r="C59" s="17"/>
      <c r="D59" s="17"/>
      <c r="E59" s="17"/>
      <c r="F59" s="17"/>
      <c r="G59" s="17"/>
    </row>
    <row r="60" spans="1:7" ht="18.75" customHeight="1">
      <c r="A60" s="14"/>
      <c r="B60" s="184"/>
      <c r="C60" s="17"/>
      <c r="D60" s="17"/>
      <c r="E60" s="17"/>
      <c r="F60" s="17"/>
      <c r="G60" s="17"/>
    </row>
    <row r="61" spans="1:7" ht="18.75" customHeight="1">
      <c r="A61" s="14"/>
      <c r="B61" s="184"/>
      <c r="C61" s="17"/>
      <c r="D61" s="17"/>
      <c r="E61" s="17"/>
      <c r="F61" s="17"/>
      <c r="G61" s="17"/>
    </row>
    <row r="62" spans="1:7" ht="18.75" customHeight="1">
      <c r="A62" s="14"/>
      <c r="B62" s="184"/>
      <c r="C62" s="17"/>
      <c r="D62" s="17"/>
      <c r="E62" s="17"/>
      <c r="F62" s="17"/>
      <c r="G62" s="17"/>
    </row>
    <row r="63" spans="1:7" ht="18.75" customHeight="1">
      <c r="A63" s="14"/>
      <c r="B63" s="184"/>
      <c r="C63" s="17"/>
      <c r="D63" s="17"/>
      <c r="E63" s="17"/>
      <c r="F63" s="17"/>
      <c r="G63" s="17"/>
    </row>
    <row r="64" spans="1:7" ht="18.75" customHeight="1">
      <c r="A64" s="14"/>
      <c r="B64" s="184"/>
      <c r="C64" s="17"/>
      <c r="D64" s="17"/>
      <c r="E64" s="17"/>
      <c r="F64" s="17"/>
      <c r="G64" s="17"/>
    </row>
    <row r="65" spans="1:258" ht="18.75" customHeight="1">
      <c r="A65" s="14"/>
      <c r="B65" s="184"/>
      <c r="C65" s="17"/>
      <c r="D65" s="17"/>
      <c r="E65" s="17"/>
      <c r="F65" s="17"/>
      <c r="G65" s="17"/>
    </row>
    <row r="66" spans="1:258" ht="18.75" customHeight="1">
      <c r="A66" s="14"/>
      <c r="B66" s="184"/>
      <c r="C66" s="17"/>
      <c r="D66" s="17"/>
      <c r="E66" s="17"/>
      <c r="F66" s="17"/>
      <c r="G66" s="17"/>
    </row>
    <row r="67" spans="1:258" ht="18.75" customHeight="1">
      <c r="A67" s="14"/>
      <c r="B67" s="184"/>
      <c r="C67" s="17"/>
      <c r="D67" s="17"/>
      <c r="E67" s="17"/>
      <c r="F67" s="17"/>
      <c r="G67" s="17"/>
    </row>
    <row r="68" spans="1:258" ht="18.75" customHeight="1">
      <c r="A68" s="14"/>
      <c r="B68" s="184"/>
      <c r="C68" s="17"/>
      <c r="D68" s="17"/>
      <c r="E68" s="17"/>
      <c r="F68" s="17"/>
      <c r="G68" s="17"/>
    </row>
    <row r="69" spans="1:258" ht="18.75" customHeight="1">
      <c r="A69" s="14"/>
      <c r="B69" s="184"/>
      <c r="C69" s="17"/>
      <c r="D69" s="17"/>
      <c r="E69" s="17"/>
      <c r="F69" s="17"/>
      <c r="G69" s="17"/>
    </row>
    <row r="70" spans="1:258" ht="18.75" customHeight="1">
      <c r="A70" s="14"/>
      <c r="B70" s="185"/>
      <c r="C70" s="17"/>
      <c r="D70" s="17"/>
      <c r="E70" s="17"/>
      <c r="F70" s="17"/>
      <c r="G70" s="17"/>
    </row>
    <row r="71" spans="1:258" ht="18.75" customHeight="1">
      <c r="A71" s="14"/>
      <c r="B71" s="185"/>
      <c r="C71" s="17"/>
      <c r="D71" s="17"/>
      <c r="E71" s="17"/>
      <c r="F71" s="17"/>
      <c r="G71" s="17"/>
    </row>
    <row r="72" spans="1:258" ht="18.75" customHeight="1">
      <c r="A72" s="14"/>
      <c r="B72" s="185"/>
      <c r="C72" s="17"/>
      <c r="D72" s="17"/>
      <c r="E72" s="17"/>
      <c r="F72" s="17"/>
      <c r="G72" s="17"/>
    </row>
    <row r="73" spans="1:258" ht="18.75" customHeight="1">
      <c r="A73" s="14"/>
      <c r="B73" s="185"/>
      <c r="C73" s="17"/>
      <c r="D73" s="17"/>
      <c r="E73" s="17"/>
      <c r="F73" s="17"/>
      <c r="G73" s="17"/>
    </row>
    <row r="74" spans="1:258" ht="18.75" customHeight="1">
      <c r="A74" s="14"/>
      <c r="B74" s="185"/>
      <c r="C74" s="17"/>
      <c r="D74" s="17"/>
      <c r="E74" s="17"/>
      <c r="F74" s="17"/>
      <c r="G74" s="17"/>
    </row>
    <row r="75" spans="1:258" ht="18.75" customHeight="1">
      <c r="A75" s="14"/>
      <c r="B75" s="185"/>
      <c r="C75" s="17"/>
      <c r="D75" s="17"/>
      <c r="E75" s="17"/>
      <c r="F75" s="17"/>
      <c r="G75" s="17"/>
    </row>
    <row r="76" spans="1:258" ht="36.75" customHeight="1">
      <c r="A76" s="14"/>
      <c r="B76" s="184"/>
      <c r="C76" s="17"/>
      <c r="D76" s="17"/>
      <c r="E76" s="17"/>
      <c r="F76" s="17"/>
      <c r="G76" s="17"/>
      <c r="H76" s="25"/>
    </row>
    <row r="77" spans="1:258" ht="18.75" customHeight="1">
      <c r="A77" s="24"/>
      <c r="B77" s="18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84"/>
      <c r="D78" s="17"/>
      <c r="E78" s="17"/>
      <c r="F78" s="17"/>
      <c r="G78" s="17"/>
    </row>
    <row r="79" spans="1:258" ht="21.6">
      <c r="A79" s="28"/>
      <c r="B79" s="186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33" right="0.17" top="0.39370078740157483" bottom="0.27559055118110237" header="0.31496062992125984" footer="0.19685039370078741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topLeftCell="A34" zoomScaleNormal="100" workbookViewId="0">
      <selection activeCell="F33" sqref="F33:G33"/>
    </sheetView>
  </sheetViews>
  <sheetFormatPr defaultRowHeight="15.6"/>
  <cols>
    <col min="1" max="1" width="12.77734375" style="27" customWidth="1"/>
    <col min="2" max="2" width="24.77734375" style="45" customWidth="1"/>
    <col min="3" max="3" width="9.77734375" style="16" customWidth="1"/>
    <col min="4" max="7" width="9.77734375" style="18" customWidth="1"/>
    <col min="8" max="8" width="9.77734375" style="1" customWidth="1"/>
    <col min="9" max="9" width="8.88671875" style="1"/>
    <col min="10" max="10" width="12.33203125" style="1" bestFit="1" customWidth="1"/>
    <col min="11" max="12" width="8.88671875" style="1"/>
    <col min="13" max="13" width="12.33203125" style="1" bestFit="1" customWidth="1"/>
    <col min="14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10">
      <c r="G1" s="237"/>
      <c r="H1" s="238"/>
    </row>
    <row r="2" spans="1:10" ht="30" customHeight="1">
      <c r="A2" s="225" t="s">
        <v>585</v>
      </c>
      <c r="B2" s="239"/>
      <c r="C2" s="239"/>
      <c r="D2" s="239"/>
      <c r="E2" s="239"/>
      <c r="F2" s="239"/>
      <c r="G2" s="239"/>
      <c r="H2" s="240"/>
    </row>
    <row r="3" spans="1:10" ht="30" customHeight="1">
      <c r="A3" s="188"/>
      <c r="B3" s="181"/>
      <c r="C3" s="225" t="s">
        <v>154</v>
      </c>
      <c r="D3" s="232"/>
      <c r="E3" s="243"/>
      <c r="F3" s="253" t="s">
        <v>146</v>
      </c>
      <c r="G3" s="239"/>
      <c r="H3" s="244"/>
    </row>
    <row r="4" spans="1:10" ht="24" customHeight="1">
      <c r="A4" s="2" t="s">
        <v>0</v>
      </c>
      <c r="B4" s="55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10" ht="23.1" customHeight="1">
      <c r="A5" s="4"/>
      <c r="B5" s="49" t="s">
        <v>433</v>
      </c>
      <c r="C5" s="110"/>
      <c r="D5" s="111"/>
      <c r="E5" s="145">
        <v>64277</v>
      </c>
      <c r="F5" s="165"/>
      <c r="G5" s="111"/>
      <c r="H5" s="118">
        <v>160153</v>
      </c>
    </row>
    <row r="6" spans="1:10" ht="23.1" customHeight="1">
      <c r="A6" s="178" t="s">
        <v>560</v>
      </c>
      <c r="B6" s="49" t="s">
        <v>561</v>
      </c>
      <c r="C6" s="113">
        <v>2500</v>
      </c>
      <c r="D6" s="111"/>
      <c r="E6" s="157"/>
      <c r="F6" s="142"/>
      <c r="G6" s="111"/>
      <c r="H6" s="118"/>
      <c r="J6" s="1">
        <v>48</v>
      </c>
    </row>
    <row r="7" spans="1:10" ht="23.1" customHeight="1">
      <c r="A7" s="178" t="s">
        <v>562</v>
      </c>
      <c r="B7" s="49" t="s">
        <v>563</v>
      </c>
      <c r="C7" s="113">
        <v>2500</v>
      </c>
      <c r="D7" s="111"/>
      <c r="E7" s="157"/>
      <c r="F7" s="142"/>
      <c r="G7" s="111"/>
      <c r="H7" s="120"/>
      <c r="J7" s="1">
        <v>0</v>
      </c>
    </row>
    <row r="8" spans="1:10" ht="23.1" customHeight="1">
      <c r="A8" s="178" t="s">
        <v>559</v>
      </c>
      <c r="B8" s="49" t="s">
        <v>564</v>
      </c>
      <c r="C8" s="112">
        <v>2500</v>
      </c>
      <c r="D8" s="111"/>
      <c r="E8" s="157"/>
      <c r="F8" s="142"/>
      <c r="G8" s="111"/>
      <c r="H8" s="120"/>
      <c r="I8" s="45"/>
      <c r="J8" s="1">
        <v>50</v>
      </c>
    </row>
    <row r="9" spans="1:10" ht="23.1" customHeight="1">
      <c r="A9" s="178" t="s">
        <v>559</v>
      </c>
      <c r="B9" s="49" t="s">
        <v>565</v>
      </c>
      <c r="C9" s="113">
        <v>3000</v>
      </c>
      <c r="D9" s="111"/>
      <c r="E9" s="157"/>
      <c r="F9" s="142"/>
      <c r="G9" s="111"/>
      <c r="H9" s="120"/>
      <c r="I9" s="45"/>
      <c r="J9" s="1">
        <v>51</v>
      </c>
    </row>
    <row r="10" spans="1:10" ht="23.1" customHeight="1">
      <c r="A10" s="178" t="s">
        <v>559</v>
      </c>
      <c r="B10" s="49" t="s">
        <v>566</v>
      </c>
      <c r="C10" s="113">
        <v>3000</v>
      </c>
      <c r="D10" s="111"/>
      <c r="E10" s="157"/>
      <c r="F10" s="142"/>
      <c r="G10" s="111"/>
      <c r="H10" s="120"/>
      <c r="J10" s="1">
        <v>52</v>
      </c>
    </row>
    <row r="11" spans="1:10" ht="23.1" customHeight="1">
      <c r="A11" s="178" t="s">
        <v>559</v>
      </c>
      <c r="B11" s="49" t="s">
        <v>567</v>
      </c>
      <c r="C11" s="113">
        <v>5000</v>
      </c>
      <c r="D11" s="111"/>
      <c r="E11" s="157"/>
      <c r="F11" s="142"/>
      <c r="G11" s="111"/>
      <c r="H11" s="120"/>
      <c r="J11" s="1">
        <v>53</v>
      </c>
    </row>
    <row r="12" spans="1:10" ht="23.1" customHeight="1">
      <c r="A12" s="178" t="s">
        <v>568</v>
      </c>
      <c r="B12" s="49" t="s">
        <v>569</v>
      </c>
      <c r="C12" s="113">
        <v>900</v>
      </c>
      <c r="D12" s="111"/>
      <c r="E12" s="157"/>
      <c r="F12" s="142"/>
      <c r="G12" s="111"/>
      <c r="H12" s="120"/>
    </row>
    <row r="13" spans="1:10" ht="23.1" customHeight="1">
      <c r="A13" s="178" t="s">
        <v>568</v>
      </c>
      <c r="B13" s="49" t="s">
        <v>570</v>
      </c>
      <c r="C13" s="113">
        <v>600</v>
      </c>
      <c r="D13" s="111"/>
      <c r="E13" s="157"/>
      <c r="F13" s="142"/>
      <c r="G13" s="111"/>
      <c r="H13" s="120"/>
    </row>
    <row r="14" spans="1:10" ht="23.1" customHeight="1">
      <c r="A14" s="178" t="s">
        <v>568</v>
      </c>
      <c r="B14" s="49" t="s">
        <v>571</v>
      </c>
      <c r="C14" s="113">
        <v>3000</v>
      </c>
      <c r="D14" s="111"/>
      <c r="E14" s="157"/>
      <c r="F14" s="142"/>
      <c r="G14" s="111"/>
      <c r="H14" s="120"/>
    </row>
    <row r="15" spans="1:10" ht="23.1" customHeight="1">
      <c r="A15" s="178" t="s">
        <v>568</v>
      </c>
      <c r="B15" s="49" t="s">
        <v>572</v>
      </c>
      <c r="C15" s="113">
        <v>10000</v>
      </c>
      <c r="D15" s="111"/>
      <c r="E15" s="157"/>
      <c r="F15" s="142"/>
      <c r="G15" s="111"/>
      <c r="H15" s="120"/>
    </row>
    <row r="16" spans="1:10" ht="23.1" customHeight="1">
      <c r="A16" s="178" t="s">
        <v>568</v>
      </c>
      <c r="B16" s="49" t="s">
        <v>573</v>
      </c>
      <c r="C16" s="113">
        <v>2500</v>
      </c>
      <c r="D16" s="111"/>
      <c r="E16" s="157"/>
      <c r="F16" s="142"/>
      <c r="G16" s="111"/>
      <c r="H16" s="120"/>
    </row>
    <row r="17" spans="1:13" ht="23.1" customHeight="1">
      <c r="A17" s="178" t="s">
        <v>574</v>
      </c>
      <c r="B17" s="49" t="s">
        <v>575</v>
      </c>
      <c r="C17" s="113">
        <v>59600</v>
      </c>
      <c r="D17" s="111"/>
      <c r="E17" s="157"/>
      <c r="F17" s="142"/>
      <c r="G17" s="111"/>
      <c r="H17" s="120"/>
    </row>
    <row r="18" spans="1:13" ht="23.1" customHeight="1">
      <c r="A18" s="179" t="s">
        <v>574</v>
      </c>
      <c r="B18" s="49" t="s">
        <v>575</v>
      </c>
      <c r="C18" s="113">
        <v>30900</v>
      </c>
      <c r="D18" s="111"/>
      <c r="E18" s="157"/>
      <c r="F18" s="142"/>
      <c r="G18" s="111"/>
      <c r="H18" s="120"/>
    </row>
    <row r="19" spans="1:13" ht="23.1" customHeight="1">
      <c r="A19" s="179" t="s">
        <v>577</v>
      </c>
      <c r="B19" s="49" t="s">
        <v>578</v>
      </c>
      <c r="C19" s="113">
        <v>6000</v>
      </c>
      <c r="D19" s="111"/>
      <c r="E19" s="157"/>
      <c r="F19" s="142"/>
      <c r="G19" s="111"/>
      <c r="H19" s="120"/>
    </row>
    <row r="20" spans="1:13" ht="23.1" customHeight="1">
      <c r="A20" s="179" t="s">
        <v>577</v>
      </c>
      <c r="B20" s="49" t="s">
        <v>579</v>
      </c>
      <c r="C20" s="113">
        <v>5000</v>
      </c>
      <c r="D20" s="111"/>
      <c r="E20" s="157"/>
      <c r="F20" s="142"/>
      <c r="G20" s="111"/>
      <c r="H20" s="120"/>
    </row>
    <row r="21" spans="1:13" ht="23.1" customHeight="1">
      <c r="A21" s="179" t="s">
        <v>576</v>
      </c>
      <c r="B21" s="49" t="s">
        <v>580</v>
      </c>
      <c r="C21" s="113">
        <v>2500</v>
      </c>
      <c r="D21" s="111"/>
      <c r="E21" s="157"/>
      <c r="F21" s="142"/>
      <c r="G21" s="111"/>
      <c r="H21" s="120"/>
    </row>
    <row r="22" spans="1:13" ht="23.1" customHeight="1">
      <c r="A22" s="179" t="s">
        <v>576</v>
      </c>
      <c r="B22" s="49" t="s">
        <v>581</v>
      </c>
      <c r="C22" s="113">
        <v>2500</v>
      </c>
      <c r="D22" s="111"/>
      <c r="E22" s="157"/>
      <c r="F22" s="142"/>
      <c r="G22" s="111"/>
      <c r="H22" s="120"/>
    </row>
    <row r="23" spans="1:13" ht="23.1" customHeight="1">
      <c r="A23" s="179" t="s">
        <v>576</v>
      </c>
      <c r="B23" s="49" t="s">
        <v>141</v>
      </c>
      <c r="C23" s="113">
        <v>500</v>
      </c>
      <c r="D23" s="111"/>
      <c r="E23" s="157"/>
      <c r="F23" s="142"/>
      <c r="G23" s="111"/>
      <c r="H23" s="120"/>
    </row>
    <row r="24" spans="1:13" ht="23.1" customHeight="1">
      <c r="A24" s="179" t="s">
        <v>576</v>
      </c>
      <c r="B24" s="49" t="s">
        <v>582</v>
      </c>
      <c r="C24" s="12">
        <v>200</v>
      </c>
      <c r="D24" s="111"/>
      <c r="E24" s="157"/>
      <c r="F24" s="142"/>
      <c r="G24" s="111"/>
      <c r="H24" s="120"/>
    </row>
    <row r="25" spans="1:13" ht="23.1" customHeight="1">
      <c r="A25" s="179" t="s">
        <v>583</v>
      </c>
      <c r="B25" s="49" t="s">
        <v>584</v>
      </c>
      <c r="C25" s="113">
        <v>2500</v>
      </c>
      <c r="D25" s="111"/>
      <c r="E25" s="157"/>
      <c r="F25" s="142"/>
      <c r="G25" s="111"/>
      <c r="H25" s="120"/>
    </row>
    <row r="26" spans="1:13" ht="23.1" customHeight="1">
      <c r="A26" s="65" t="s">
        <v>587</v>
      </c>
      <c r="B26" s="49" t="s">
        <v>586</v>
      </c>
      <c r="C26" s="113"/>
      <c r="D26" s="111">
        <v>6259</v>
      </c>
      <c r="E26" s="157"/>
      <c r="F26" s="142"/>
      <c r="G26" s="111"/>
      <c r="H26" s="120"/>
    </row>
    <row r="27" spans="1:13" ht="23.1" customHeight="1">
      <c r="A27" s="65" t="s">
        <v>587</v>
      </c>
      <c r="B27" s="49" t="s">
        <v>588</v>
      </c>
      <c r="C27" s="113"/>
      <c r="D27" s="111">
        <v>18624</v>
      </c>
      <c r="E27" s="157"/>
      <c r="F27" s="142"/>
      <c r="G27" s="111"/>
      <c r="H27" s="120"/>
    </row>
    <row r="28" spans="1:13" ht="23.1" customHeight="1">
      <c r="A28" s="65" t="s">
        <v>587</v>
      </c>
      <c r="B28" s="49" t="s">
        <v>589</v>
      </c>
      <c r="C28" s="113"/>
      <c r="D28" s="111">
        <v>2400</v>
      </c>
      <c r="E28" s="157"/>
      <c r="F28" s="142"/>
      <c r="G28" s="111"/>
      <c r="H28" s="120"/>
    </row>
    <row r="29" spans="1:13" ht="23.1" customHeight="1">
      <c r="A29" s="65" t="s">
        <v>590</v>
      </c>
      <c r="B29" s="49" t="s">
        <v>591</v>
      </c>
      <c r="C29" s="113"/>
      <c r="D29" s="111">
        <v>5200</v>
      </c>
      <c r="E29" s="157"/>
      <c r="F29" s="142"/>
      <c r="G29" s="111"/>
      <c r="H29" s="120"/>
    </row>
    <row r="30" spans="1:13" ht="23.1" customHeight="1">
      <c r="A30" s="65" t="s">
        <v>592</v>
      </c>
      <c r="B30" s="49" t="s">
        <v>593</v>
      </c>
      <c r="C30" s="113">
        <v>2500</v>
      </c>
      <c r="D30" s="111"/>
      <c r="E30" s="157"/>
      <c r="F30" s="142"/>
      <c r="G30" s="111"/>
      <c r="H30" s="120"/>
      <c r="J30" s="1" t="s">
        <v>518</v>
      </c>
    </row>
    <row r="31" spans="1:13" s="77" customFormat="1" ht="23.1" customHeight="1">
      <c r="A31" s="215" t="s">
        <v>303</v>
      </c>
      <c r="B31" s="250"/>
      <c r="C31" s="116">
        <f>SUM(C6:C30)</f>
        <v>147700</v>
      </c>
      <c r="D31" s="117">
        <f>SUM(D6:D30)</f>
        <v>32483</v>
      </c>
      <c r="E31" s="147">
        <f>E5+C31-D31</f>
        <v>179494</v>
      </c>
      <c r="F31" s="144">
        <f>SUM(F6:F30)</f>
        <v>0</v>
      </c>
      <c r="G31" s="117">
        <f>SUM(G6:G30)</f>
        <v>0</v>
      </c>
      <c r="H31" s="117">
        <f>H5-G31+F31</f>
        <v>160153</v>
      </c>
      <c r="J31" s="177">
        <f>E31+H31</f>
        <v>339647</v>
      </c>
      <c r="M31" s="177"/>
    </row>
    <row r="32" spans="1:13" s="36" customFormat="1" ht="26.1" customHeight="1">
      <c r="B32" s="53"/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182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82"/>
      <c r="D34" s="17"/>
      <c r="E34" s="17"/>
      <c r="F34" s="17"/>
      <c r="G34" s="17"/>
    </row>
    <row r="35" spans="1:8" ht="20.100000000000001" customHeight="1">
      <c r="A35" s="14"/>
      <c r="B35" s="182"/>
      <c r="D35" s="17"/>
      <c r="E35" s="17"/>
      <c r="F35" s="17"/>
      <c r="G35" s="17"/>
    </row>
    <row r="36" spans="1:8" ht="20.100000000000001" customHeight="1">
      <c r="A36" s="14"/>
      <c r="B36" s="182"/>
      <c r="C36" s="20"/>
      <c r="D36" s="17"/>
      <c r="E36" s="17"/>
      <c r="F36" s="17"/>
      <c r="G36" s="17"/>
    </row>
    <row r="37" spans="1:8" ht="20.100000000000001" customHeight="1">
      <c r="A37" s="14"/>
      <c r="B37" s="182"/>
      <c r="D37" s="17"/>
      <c r="E37" s="17"/>
      <c r="F37" s="17"/>
      <c r="G37" s="17"/>
    </row>
    <row r="38" spans="1:8">
      <c r="A38" s="14"/>
      <c r="B38" s="182"/>
      <c r="D38" s="17"/>
      <c r="E38" s="17"/>
      <c r="F38" s="17"/>
      <c r="G38" s="17"/>
    </row>
    <row r="39" spans="1:8">
      <c r="A39" s="14"/>
      <c r="B39" s="182"/>
      <c r="D39" s="17"/>
      <c r="E39" s="17"/>
      <c r="F39" s="17"/>
      <c r="G39" s="17"/>
    </row>
    <row r="40" spans="1:8">
      <c r="A40" s="14"/>
      <c r="B40" s="182"/>
      <c r="D40" s="17"/>
      <c r="E40" s="17"/>
      <c r="F40" s="17"/>
      <c r="G40" s="17"/>
    </row>
    <row r="41" spans="1:8" ht="18">
      <c r="A41" s="14"/>
      <c r="B41" s="183"/>
      <c r="D41" s="17"/>
      <c r="E41" s="17"/>
      <c r="F41" s="17"/>
      <c r="G41" s="17"/>
    </row>
    <row r="42" spans="1:8">
      <c r="A42" s="14"/>
      <c r="B42" s="182"/>
      <c r="D42" s="17"/>
      <c r="E42" s="17"/>
      <c r="F42" s="17"/>
      <c r="G42" s="17"/>
    </row>
    <row r="43" spans="1:8">
      <c r="A43" s="14"/>
      <c r="B43" s="184"/>
      <c r="C43" s="17"/>
      <c r="D43" s="17"/>
      <c r="E43" s="17"/>
      <c r="F43" s="17"/>
      <c r="G43" s="17"/>
    </row>
    <row r="44" spans="1:8" ht="18.75" customHeight="1">
      <c r="A44" s="14"/>
      <c r="B44" s="184"/>
      <c r="C44" s="17"/>
      <c r="D44" s="17"/>
      <c r="E44" s="17"/>
      <c r="F44" s="17"/>
      <c r="G44" s="17"/>
    </row>
    <row r="45" spans="1:8" ht="18.75" customHeight="1">
      <c r="A45" s="14"/>
      <c r="B45" s="184"/>
      <c r="C45" s="17"/>
      <c r="D45" s="17"/>
      <c r="E45" s="17"/>
      <c r="F45" s="17"/>
      <c r="G45" s="17"/>
    </row>
    <row r="46" spans="1:8" ht="18.75" customHeight="1">
      <c r="A46" s="14"/>
      <c r="B46" s="184"/>
      <c r="C46" s="17"/>
      <c r="D46" s="17"/>
      <c r="E46" s="17"/>
      <c r="F46" s="17"/>
      <c r="G46" s="17"/>
    </row>
    <row r="47" spans="1:8" ht="18.75" customHeight="1">
      <c r="A47" s="14"/>
      <c r="B47" s="184"/>
      <c r="C47" s="17"/>
      <c r="D47" s="17"/>
      <c r="E47" s="17"/>
      <c r="F47" s="17"/>
      <c r="G47" s="17"/>
    </row>
    <row r="48" spans="1:8" ht="18.75" customHeight="1">
      <c r="A48" s="14"/>
      <c r="B48" s="184"/>
      <c r="C48" s="17"/>
      <c r="D48" s="17"/>
      <c r="E48" s="17"/>
      <c r="F48" s="17"/>
      <c r="G48" s="17"/>
    </row>
    <row r="49" spans="1:7" ht="18.75" customHeight="1">
      <c r="A49" s="14"/>
      <c r="B49" s="184"/>
      <c r="C49" s="17"/>
      <c r="D49" s="17"/>
      <c r="E49" s="17"/>
      <c r="F49" s="17"/>
      <c r="G49" s="17"/>
    </row>
    <row r="50" spans="1:7" ht="18.75" customHeight="1">
      <c r="A50" s="14"/>
      <c r="B50" s="184"/>
      <c r="C50" s="17"/>
      <c r="D50" s="17"/>
      <c r="E50" s="17"/>
      <c r="F50" s="17"/>
      <c r="G50" s="17"/>
    </row>
    <row r="51" spans="1:7" ht="18.75" customHeight="1">
      <c r="A51" s="14"/>
      <c r="B51" s="184"/>
      <c r="C51" s="17"/>
      <c r="D51" s="17"/>
      <c r="E51" s="17"/>
      <c r="F51" s="17"/>
      <c r="G51" s="17"/>
    </row>
    <row r="52" spans="1:7" ht="18.75" customHeight="1">
      <c r="A52" s="14"/>
      <c r="B52" s="184"/>
      <c r="C52" s="17"/>
      <c r="D52" s="17"/>
      <c r="E52" s="17"/>
      <c r="F52" s="17"/>
      <c r="G52" s="17"/>
    </row>
    <row r="53" spans="1:7" ht="18.75" customHeight="1">
      <c r="A53" s="14"/>
      <c r="B53" s="184"/>
      <c r="C53" s="17"/>
      <c r="D53" s="17"/>
      <c r="E53" s="17"/>
      <c r="F53" s="17"/>
      <c r="G53" s="17"/>
    </row>
    <row r="54" spans="1:7" ht="18.75" customHeight="1">
      <c r="A54" s="14"/>
      <c r="B54" s="184"/>
      <c r="C54" s="17"/>
      <c r="D54" s="17"/>
      <c r="E54" s="17"/>
      <c r="F54" s="17"/>
      <c r="G54" s="17"/>
    </row>
    <row r="55" spans="1:7" ht="18.75" customHeight="1">
      <c r="A55" s="14"/>
      <c r="B55" s="184"/>
      <c r="C55" s="17"/>
      <c r="D55" s="17"/>
      <c r="E55" s="17"/>
      <c r="F55" s="17"/>
      <c r="G55" s="17"/>
    </row>
    <row r="56" spans="1:7" ht="18.75" customHeight="1">
      <c r="A56" s="14"/>
      <c r="B56" s="184"/>
      <c r="C56" s="17"/>
      <c r="D56" s="17"/>
      <c r="E56" s="17"/>
      <c r="F56" s="17"/>
      <c r="G56" s="17"/>
    </row>
    <row r="57" spans="1:7" ht="18.75" customHeight="1">
      <c r="A57" s="14"/>
      <c r="B57" s="184"/>
      <c r="C57" s="17"/>
      <c r="D57" s="17"/>
      <c r="E57" s="17"/>
      <c r="F57" s="17"/>
      <c r="G57" s="17"/>
    </row>
    <row r="58" spans="1:7" ht="18.75" customHeight="1">
      <c r="A58" s="14"/>
      <c r="B58" s="184"/>
      <c r="C58" s="17"/>
      <c r="D58" s="17"/>
      <c r="E58" s="17"/>
      <c r="F58" s="17"/>
      <c r="G58" s="17"/>
    </row>
    <row r="59" spans="1:7" ht="18.75" customHeight="1">
      <c r="A59" s="14"/>
      <c r="B59" s="184"/>
      <c r="C59" s="17"/>
      <c r="D59" s="17"/>
      <c r="E59" s="17"/>
      <c r="F59" s="17"/>
      <c r="G59" s="17"/>
    </row>
    <row r="60" spans="1:7" ht="18.75" customHeight="1">
      <c r="A60" s="14"/>
      <c r="B60" s="184"/>
      <c r="C60" s="17"/>
      <c r="D60" s="17"/>
      <c r="E60" s="17"/>
      <c r="F60" s="17"/>
      <c r="G60" s="17"/>
    </row>
    <row r="61" spans="1:7" ht="18.75" customHeight="1">
      <c r="A61" s="14"/>
      <c r="B61" s="184"/>
      <c r="C61" s="17"/>
      <c r="D61" s="17"/>
      <c r="E61" s="17"/>
      <c r="F61" s="17"/>
      <c r="G61" s="17"/>
    </row>
    <row r="62" spans="1:7" ht="18.75" customHeight="1">
      <c r="A62" s="14"/>
      <c r="B62" s="184"/>
      <c r="C62" s="17"/>
      <c r="D62" s="17"/>
      <c r="E62" s="17"/>
      <c r="F62" s="17"/>
      <c r="G62" s="17"/>
    </row>
    <row r="63" spans="1:7" ht="18.75" customHeight="1">
      <c r="A63" s="14"/>
      <c r="B63" s="184"/>
      <c r="C63" s="17"/>
      <c r="D63" s="17"/>
      <c r="E63" s="17"/>
      <c r="F63" s="17"/>
      <c r="G63" s="17"/>
    </row>
    <row r="64" spans="1:7" ht="18.75" customHeight="1">
      <c r="A64" s="14"/>
      <c r="B64" s="184"/>
      <c r="C64" s="17"/>
      <c r="D64" s="17"/>
      <c r="E64" s="17"/>
      <c r="F64" s="17"/>
      <c r="G64" s="17"/>
    </row>
    <row r="65" spans="1:258" ht="18.75" customHeight="1">
      <c r="A65" s="14"/>
      <c r="B65" s="184"/>
      <c r="C65" s="17"/>
      <c r="D65" s="17"/>
      <c r="E65" s="17"/>
      <c r="F65" s="17"/>
      <c r="G65" s="17"/>
    </row>
    <row r="66" spans="1:258" ht="18.75" customHeight="1">
      <c r="A66" s="14"/>
      <c r="B66" s="184"/>
      <c r="C66" s="17"/>
      <c r="D66" s="17"/>
      <c r="E66" s="17"/>
      <c r="F66" s="17"/>
      <c r="G66" s="17"/>
    </row>
    <row r="67" spans="1:258" ht="18.75" customHeight="1">
      <c r="A67" s="14"/>
      <c r="B67" s="184"/>
      <c r="C67" s="17"/>
      <c r="D67" s="17"/>
      <c r="E67" s="17"/>
      <c r="F67" s="17"/>
      <c r="G67" s="17"/>
    </row>
    <row r="68" spans="1:258" ht="18.75" customHeight="1">
      <c r="A68" s="14"/>
      <c r="B68" s="184"/>
      <c r="C68" s="17"/>
      <c r="D68" s="17"/>
      <c r="E68" s="17"/>
      <c r="F68" s="17"/>
      <c r="G68" s="17"/>
    </row>
    <row r="69" spans="1:258" ht="18.75" customHeight="1">
      <c r="A69" s="14"/>
      <c r="B69" s="184"/>
      <c r="C69" s="17"/>
      <c r="D69" s="17"/>
      <c r="E69" s="17"/>
      <c r="F69" s="17"/>
      <c r="G69" s="17"/>
    </row>
    <row r="70" spans="1:258" ht="18.75" customHeight="1">
      <c r="A70" s="14"/>
      <c r="B70" s="185"/>
      <c r="C70" s="17"/>
      <c r="D70" s="17"/>
      <c r="E70" s="17"/>
      <c r="F70" s="17"/>
      <c r="G70" s="17"/>
    </row>
    <row r="71" spans="1:258" ht="18.75" customHeight="1">
      <c r="A71" s="14"/>
      <c r="B71" s="185"/>
      <c r="C71" s="17"/>
      <c r="D71" s="17"/>
      <c r="E71" s="17"/>
      <c r="F71" s="17"/>
      <c r="G71" s="17"/>
    </row>
    <row r="72" spans="1:258" ht="18.75" customHeight="1">
      <c r="A72" s="14"/>
      <c r="B72" s="185"/>
      <c r="C72" s="17"/>
      <c r="D72" s="17"/>
      <c r="E72" s="17"/>
      <c r="F72" s="17"/>
      <c r="G72" s="17"/>
    </row>
    <row r="73" spans="1:258" ht="18.75" customHeight="1">
      <c r="A73" s="14"/>
      <c r="B73" s="185"/>
      <c r="C73" s="17"/>
      <c r="D73" s="17"/>
      <c r="E73" s="17"/>
      <c r="F73" s="17"/>
      <c r="G73" s="17"/>
    </row>
    <row r="74" spans="1:258" ht="18.75" customHeight="1">
      <c r="A74" s="14"/>
      <c r="B74" s="185"/>
      <c r="C74" s="17"/>
      <c r="D74" s="17"/>
      <c r="E74" s="17"/>
      <c r="F74" s="17"/>
      <c r="G74" s="17"/>
    </row>
    <row r="75" spans="1:258" ht="18.75" customHeight="1">
      <c r="A75" s="14"/>
      <c r="B75" s="185"/>
      <c r="C75" s="17"/>
      <c r="D75" s="17"/>
      <c r="E75" s="17"/>
      <c r="F75" s="17"/>
      <c r="G75" s="17"/>
    </row>
    <row r="76" spans="1:258" ht="36.75" customHeight="1">
      <c r="A76" s="14"/>
      <c r="B76" s="184"/>
      <c r="C76" s="17"/>
      <c r="D76" s="17"/>
      <c r="E76" s="17"/>
      <c r="F76" s="17"/>
      <c r="G76" s="17"/>
      <c r="H76" s="25"/>
    </row>
    <row r="77" spans="1:258" ht="18.75" customHeight="1">
      <c r="A77" s="24"/>
      <c r="B77" s="18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84"/>
      <c r="D78" s="17"/>
      <c r="E78" s="17"/>
      <c r="F78" s="17"/>
      <c r="G78" s="17"/>
    </row>
    <row r="79" spans="1:258" ht="21.6">
      <c r="A79" s="28"/>
      <c r="B79" s="186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33" right="0.17" top="0.39370078740157483" bottom="0.27559055118110237" header="0.31496062992125984" footer="0.19685039370078741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topLeftCell="A19" zoomScaleNormal="100" workbookViewId="0">
      <selection activeCell="B28" sqref="B28"/>
    </sheetView>
  </sheetViews>
  <sheetFormatPr defaultRowHeight="15.6"/>
  <cols>
    <col min="1" max="1" width="12.77734375" style="27" customWidth="1"/>
    <col min="2" max="2" width="24.77734375" style="45" customWidth="1"/>
    <col min="3" max="3" width="9.77734375" style="16" customWidth="1"/>
    <col min="4" max="7" width="9.77734375" style="18" customWidth="1"/>
    <col min="8" max="8" width="9.77734375" style="1" customWidth="1"/>
    <col min="9" max="9" width="8.88671875" style="1"/>
    <col min="10" max="10" width="12.33203125" style="1" bestFit="1" customWidth="1"/>
    <col min="11" max="12" width="8.88671875" style="1"/>
    <col min="13" max="13" width="12.33203125" style="1" bestFit="1" customWidth="1"/>
    <col min="14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10">
      <c r="G1" s="237"/>
      <c r="H1" s="238"/>
    </row>
    <row r="2" spans="1:10" ht="30" customHeight="1">
      <c r="A2" s="225" t="s">
        <v>626</v>
      </c>
      <c r="B2" s="239"/>
      <c r="C2" s="239"/>
      <c r="D2" s="239"/>
      <c r="E2" s="239"/>
      <c r="F2" s="239"/>
      <c r="G2" s="239"/>
      <c r="H2" s="240"/>
    </row>
    <row r="3" spans="1:10" ht="30" customHeight="1">
      <c r="A3" s="189"/>
      <c r="B3" s="181"/>
      <c r="C3" s="225" t="s">
        <v>154</v>
      </c>
      <c r="D3" s="232"/>
      <c r="E3" s="243"/>
      <c r="F3" s="253" t="s">
        <v>146</v>
      </c>
      <c r="G3" s="239"/>
      <c r="H3" s="244"/>
    </row>
    <row r="4" spans="1:10" ht="24" customHeight="1">
      <c r="A4" s="2" t="s">
        <v>0</v>
      </c>
      <c r="B4" s="55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10" ht="23.1" customHeight="1">
      <c r="A5" s="4"/>
      <c r="B5" s="49" t="s">
        <v>433</v>
      </c>
      <c r="C5" s="110"/>
      <c r="D5" s="111"/>
      <c r="E5" s="145">
        <v>179494</v>
      </c>
      <c r="F5" s="165"/>
      <c r="G5" s="111"/>
      <c r="H5" s="118">
        <v>160153</v>
      </c>
    </row>
    <row r="6" spans="1:10" ht="23.1" customHeight="1">
      <c r="A6" s="178" t="s">
        <v>594</v>
      </c>
      <c r="B6" s="49" t="s">
        <v>595</v>
      </c>
      <c r="C6" s="113">
        <v>67500</v>
      </c>
      <c r="D6" s="111"/>
      <c r="E6" s="157"/>
      <c r="F6" s="142"/>
      <c r="G6" s="111"/>
      <c r="H6" s="118"/>
      <c r="J6" s="1">
        <v>48</v>
      </c>
    </row>
    <row r="7" spans="1:10" ht="23.1" customHeight="1">
      <c r="A7" s="178" t="s">
        <v>594</v>
      </c>
      <c r="B7" s="49" t="s">
        <v>596</v>
      </c>
      <c r="C7" s="113"/>
      <c r="D7" s="111"/>
      <c r="E7" s="157"/>
      <c r="F7" s="142">
        <v>22800</v>
      </c>
      <c r="G7" s="111"/>
      <c r="H7" s="120"/>
      <c r="J7" s="1">
        <v>0</v>
      </c>
    </row>
    <row r="8" spans="1:10" ht="23.1" customHeight="1">
      <c r="A8" s="178" t="s">
        <v>631</v>
      </c>
      <c r="B8" s="49" t="s">
        <v>597</v>
      </c>
      <c r="C8" s="112"/>
      <c r="D8" s="111"/>
      <c r="E8" s="157"/>
      <c r="F8" s="142">
        <v>32000</v>
      </c>
      <c r="G8" s="111"/>
      <c r="H8" s="120"/>
      <c r="I8" s="45"/>
      <c r="J8" s="1">
        <v>50</v>
      </c>
    </row>
    <row r="9" spans="1:10" ht="23.1" customHeight="1">
      <c r="A9" s="178" t="s">
        <v>598</v>
      </c>
      <c r="B9" s="49" t="s">
        <v>595</v>
      </c>
      <c r="C9" s="113">
        <v>42500</v>
      </c>
      <c r="D9" s="111"/>
      <c r="E9" s="157"/>
      <c r="F9" s="142"/>
      <c r="G9" s="111"/>
      <c r="H9" s="120"/>
      <c r="I9" s="45"/>
      <c r="J9" s="1">
        <v>51</v>
      </c>
    </row>
    <row r="10" spans="1:10" ht="23.1" customHeight="1">
      <c r="A10" s="178" t="s">
        <v>599</v>
      </c>
      <c r="B10" s="49" t="s">
        <v>595</v>
      </c>
      <c r="C10" s="113">
        <v>23500</v>
      </c>
      <c r="D10" s="111"/>
      <c r="E10" s="157"/>
      <c r="F10" s="142"/>
      <c r="G10" s="111"/>
      <c r="H10" s="120"/>
      <c r="J10" s="1">
        <v>52</v>
      </c>
    </row>
    <row r="11" spans="1:10" ht="23.1" customHeight="1">
      <c r="A11" s="178" t="s">
        <v>600</v>
      </c>
      <c r="B11" s="49" t="s">
        <v>595</v>
      </c>
      <c r="C11" s="113">
        <v>39000</v>
      </c>
      <c r="D11" s="111"/>
      <c r="E11" s="157"/>
      <c r="F11" s="142"/>
      <c r="G11" s="111"/>
      <c r="H11" s="120"/>
      <c r="J11" s="1">
        <v>53</v>
      </c>
    </row>
    <row r="12" spans="1:10" ht="23.1" customHeight="1">
      <c r="A12" s="178" t="s">
        <v>601</v>
      </c>
      <c r="B12" s="49" t="s">
        <v>602</v>
      </c>
      <c r="C12" s="113"/>
      <c r="D12" s="111"/>
      <c r="E12" s="157"/>
      <c r="F12" s="142">
        <v>27200</v>
      </c>
      <c r="G12" s="111"/>
      <c r="H12" s="120"/>
    </row>
    <row r="13" spans="1:10" ht="23.1" customHeight="1">
      <c r="A13" s="178" t="s">
        <v>600</v>
      </c>
      <c r="B13" s="49" t="s">
        <v>603</v>
      </c>
      <c r="C13" s="113"/>
      <c r="D13" s="111">
        <v>6508</v>
      </c>
      <c r="E13" s="157"/>
      <c r="F13" s="142"/>
      <c r="G13" s="111"/>
      <c r="H13" s="120"/>
    </row>
    <row r="14" spans="1:10" ht="23.1" customHeight="1">
      <c r="A14" s="178" t="s">
        <v>604</v>
      </c>
      <c r="B14" s="49" t="s">
        <v>595</v>
      </c>
      <c r="C14" s="113">
        <v>25000</v>
      </c>
      <c r="D14" s="111"/>
      <c r="E14" s="157"/>
      <c r="F14" s="142"/>
      <c r="G14" s="111"/>
      <c r="H14" s="120"/>
      <c r="I14" s="1" t="s">
        <v>605</v>
      </c>
    </row>
    <row r="15" spans="1:10" ht="23.1" customHeight="1">
      <c r="A15" s="178" t="s">
        <v>606</v>
      </c>
      <c r="B15" s="49" t="s">
        <v>595</v>
      </c>
      <c r="C15" s="113">
        <v>29000</v>
      </c>
      <c r="D15" s="111"/>
      <c r="E15" s="157"/>
      <c r="F15" s="142"/>
      <c r="G15" s="111"/>
      <c r="H15" s="120"/>
    </row>
    <row r="16" spans="1:10" ht="23.1" customHeight="1">
      <c r="A16" s="178" t="s">
        <v>607</v>
      </c>
      <c r="B16" s="49" t="s">
        <v>595</v>
      </c>
      <c r="C16" s="113">
        <v>11000</v>
      </c>
      <c r="D16" s="111"/>
      <c r="E16" s="157"/>
      <c r="F16" s="142"/>
      <c r="G16" s="111"/>
      <c r="H16" s="120"/>
    </row>
    <row r="17" spans="1:13" ht="23.1" customHeight="1">
      <c r="A17" s="178" t="s">
        <v>608</v>
      </c>
      <c r="B17" s="49" t="s">
        <v>595</v>
      </c>
      <c r="C17" s="113">
        <v>2500</v>
      </c>
      <c r="D17" s="111"/>
      <c r="E17" s="157"/>
      <c r="F17" s="142"/>
      <c r="G17" s="111"/>
      <c r="H17" s="120"/>
    </row>
    <row r="18" spans="1:13" ht="23.1" customHeight="1">
      <c r="A18" s="179" t="s">
        <v>609</v>
      </c>
      <c r="B18" s="49" t="s">
        <v>595</v>
      </c>
      <c r="C18" s="113">
        <v>19500</v>
      </c>
      <c r="D18" s="111"/>
      <c r="E18" s="157"/>
      <c r="F18" s="142"/>
      <c r="G18" s="111"/>
      <c r="H18" s="120"/>
    </row>
    <row r="19" spans="1:13" ht="23.1" customHeight="1">
      <c r="A19" s="179" t="s">
        <v>610</v>
      </c>
      <c r="B19" s="49" t="s">
        <v>611</v>
      </c>
      <c r="C19" s="113">
        <v>17</v>
      </c>
      <c r="D19" s="111"/>
      <c r="E19" s="157"/>
      <c r="F19" s="142"/>
      <c r="G19" s="111"/>
      <c r="H19" s="120"/>
    </row>
    <row r="20" spans="1:13" ht="23.1" customHeight="1">
      <c r="A20" s="179" t="s">
        <v>612</v>
      </c>
      <c r="B20" s="49" t="s">
        <v>595</v>
      </c>
      <c r="C20" s="113">
        <v>1000</v>
      </c>
      <c r="D20" s="111"/>
      <c r="E20" s="157"/>
      <c r="F20" s="142"/>
      <c r="G20" s="111"/>
      <c r="H20" s="120"/>
    </row>
    <row r="21" spans="1:13" ht="23.1" customHeight="1">
      <c r="A21" s="179" t="s">
        <v>613</v>
      </c>
      <c r="B21" s="49" t="s">
        <v>595</v>
      </c>
      <c r="C21" s="113">
        <v>1000</v>
      </c>
      <c r="D21" s="111"/>
      <c r="E21" s="157"/>
      <c r="F21" s="142"/>
      <c r="G21" s="111"/>
      <c r="H21" s="120"/>
    </row>
    <row r="22" spans="1:13" ht="23.1" customHeight="1">
      <c r="A22" s="179" t="s">
        <v>614</v>
      </c>
      <c r="B22" s="49" t="s">
        <v>615</v>
      </c>
      <c r="C22" s="113"/>
      <c r="D22" s="111"/>
      <c r="E22" s="157"/>
      <c r="F22" s="142"/>
      <c r="G22" s="111">
        <v>4880</v>
      </c>
      <c r="H22" s="120"/>
    </row>
    <row r="23" spans="1:13" ht="23.1" customHeight="1">
      <c r="A23" s="179" t="s">
        <v>614</v>
      </c>
      <c r="B23" s="49" t="s">
        <v>616</v>
      </c>
      <c r="C23" s="113"/>
      <c r="D23" s="111">
        <v>7000</v>
      </c>
      <c r="E23" s="157"/>
      <c r="F23" s="142"/>
      <c r="G23" s="111"/>
      <c r="H23" s="120"/>
    </row>
    <row r="24" spans="1:13" ht="23.1" customHeight="1">
      <c r="A24" s="179" t="s">
        <v>617</v>
      </c>
      <c r="B24" s="49" t="s">
        <v>618</v>
      </c>
      <c r="C24" s="12"/>
      <c r="D24" s="111">
        <v>6058</v>
      </c>
      <c r="E24" s="157"/>
      <c r="F24" s="142"/>
      <c r="G24" s="111"/>
      <c r="H24" s="120"/>
    </row>
    <row r="25" spans="1:13" ht="23.1" customHeight="1">
      <c r="A25" s="179" t="s">
        <v>614</v>
      </c>
      <c r="B25" s="49" t="s">
        <v>619</v>
      </c>
      <c r="C25" s="113"/>
      <c r="D25" s="111">
        <v>2400</v>
      </c>
      <c r="E25" s="157"/>
      <c r="F25" s="142"/>
      <c r="G25" s="111"/>
      <c r="H25" s="120"/>
    </row>
    <row r="26" spans="1:13" ht="23.1" customHeight="1">
      <c r="A26" s="65" t="s">
        <v>614</v>
      </c>
      <c r="B26" s="49" t="s">
        <v>620</v>
      </c>
      <c r="C26" s="113"/>
      <c r="D26" s="111"/>
      <c r="E26" s="157"/>
      <c r="F26" s="142"/>
      <c r="G26" s="111">
        <v>15000</v>
      </c>
      <c r="H26" s="120"/>
    </row>
    <row r="27" spans="1:13" ht="23.1" customHeight="1">
      <c r="A27" s="65" t="s">
        <v>621</v>
      </c>
      <c r="B27" s="49" t="s">
        <v>74</v>
      </c>
      <c r="C27" s="113"/>
      <c r="D27" s="111">
        <v>6600</v>
      </c>
      <c r="E27" s="157"/>
      <c r="F27" s="142"/>
      <c r="G27" s="111"/>
      <c r="H27" s="120"/>
    </row>
    <row r="28" spans="1:13" ht="23.1" customHeight="1">
      <c r="A28" s="65" t="s">
        <v>621</v>
      </c>
      <c r="B28" s="49" t="s">
        <v>624</v>
      </c>
      <c r="C28" s="113"/>
      <c r="D28" s="111"/>
      <c r="E28" s="157"/>
      <c r="F28" s="142">
        <v>400</v>
      </c>
      <c r="G28" s="111"/>
      <c r="H28" s="120"/>
    </row>
    <row r="29" spans="1:13" ht="23.1" customHeight="1">
      <c r="A29" s="65" t="s">
        <v>622</v>
      </c>
      <c r="B29" s="49" t="s">
        <v>623</v>
      </c>
      <c r="C29" s="113"/>
      <c r="D29" s="111">
        <v>7059</v>
      </c>
      <c r="E29" s="157"/>
      <c r="F29" s="142"/>
      <c r="G29" s="111"/>
      <c r="H29" s="120"/>
    </row>
    <row r="30" spans="1:13" ht="23.1" customHeight="1">
      <c r="A30" s="65" t="s">
        <v>622</v>
      </c>
      <c r="B30" s="49" t="s">
        <v>625</v>
      </c>
      <c r="C30" s="113"/>
      <c r="D30" s="111">
        <v>6000</v>
      </c>
      <c r="E30" s="157"/>
      <c r="F30" s="142"/>
      <c r="G30" s="111"/>
      <c r="H30" s="120"/>
      <c r="J30" s="1" t="s">
        <v>518</v>
      </c>
    </row>
    <row r="31" spans="1:13" s="77" customFormat="1" ht="23.1" customHeight="1">
      <c r="A31" s="215" t="s">
        <v>303</v>
      </c>
      <c r="B31" s="250"/>
      <c r="C31" s="116">
        <f>SUM(C6:C30)</f>
        <v>261517</v>
      </c>
      <c r="D31" s="117">
        <f>SUM(D6:D30)</f>
        <v>41625</v>
      </c>
      <c r="E31" s="147">
        <f>E5+C31-D31</f>
        <v>399386</v>
      </c>
      <c r="F31" s="144">
        <f>SUM(F6:F30)</f>
        <v>82400</v>
      </c>
      <c r="G31" s="117">
        <f>SUM(G6:G30)</f>
        <v>19880</v>
      </c>
      <c r="H31" s="117">
        <f>H5-G31+F31</f>
        <v>222673</v>
      </c>
      <c r="J31" s="177">
        <f>E31+H31</f>
        <v>622059</v>
      </c>
      <c r="M31" s="177"/>
    </row>
    <row r="32" spans="1:13" s="36" customFormat="1" ht="26.1" customHeight="1">
      <c r="B32" s="53"/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182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82"/>
      <c r="D34" s="17"/>
      <c r="E34" s="17"/>
      <c r="F34" s="17"/>
      <c r="G34" s="17"/>
    </row>
    <row r="35" spans="1:8" ht="20.100000000000001" customHeight="1">
      <c r="A35" s="14"/>
      <c r="B35" s="182"/>
      <c r="D35" s="17"/>
      <c r="E35" s="17"/>
      <c r="F35" s="17"/>
      <c r="G35" s="17"/>
    </row>
    <row r="36" spans="1:8" ht="20.100000000000001" customHeight="1">
      <c r="A36" s="14"/>
      <c r="B36" s="182"/>
      <c r="C36" s="20"/>
      <c r="D36" s="17"/>
      <c r="E36" s="17"/>
      <c r="F36" s="17"/>
      <c r="G36" s="17"/>
    </row>
    <row r="37" spans="1:8" ht="20.100000000000001" customHeight="1">
      <c r="A37" s="14"/>
      <c r="B37" s="182"/>
      <c r="D37" s="17"/>
      <c r="E37" s="17"/>
      <c r="F37" s="17"/>
      <c r="G37" s="17"/>
    </row>
    <row r="38" spans="1:8">
      <c r="A38" s="14"/>
      <c r="B38" s="182"/>
      <c r="D38" s="17"/>
      <c r="E38" s="17"/>
      <c r="F38" s="17"/>
      <c r="G38" s="17"/>
    </row>
    <row r="39" spans="1:8">
      <c r="A39" s="14"/>
      <c r="B39" s="182"/>
      <c r="D39" s="17"/>
      <c r="E39" s="17"/>
      <c r="F39" s="17"/>
      <c r="G39" s="17"/>
    </row>
    <row r="40" spans="1:8">
      <c r="A40" s="14"/>
      <c r="B40" s="182"/>
      <c r="D40" s="17"/>
      <c r="E40" s="17"/>
      <c r="F40" s="17"/>
      <c r="G40" s="17"/>
    </row>
    <row r="41" spans="1:8" ht="18">
      <c r="A41" s="14"/>
      <c r="B41" s="183"/>
      <c r="D41" s="17"/>
      <c r="E41" s="17"/>
      <c r="F41" s="17"/>
      <c r="G41" s="17"/>
    </row>
    <row r="42" spans="1:8">
      <c r="A42" s="14"/>
      <c r="B42" s="182"/>
      <c r="D42" s="17"/>
      <c r="E42" s="17"/>
      <c r="F42" s="17"/>
      <c r="G42" s="17"/>
    </row>
    <row r="43" spans="1:8">
      <c r="A43" s="14"/>
      <c r="B43" s="184"/>
      <c r="C43" s="17"/>
      <c r="D43" s="17"/>
      <c r="E43" s="17"/>
      <c r="F43" s="17"/>
      <c r="G43" s="17"/>
    </row>
    <row r="44" spans="1:8" ht="18.75" customHeight="1">
      <c r="A44" s="14"/>
      <c r="B44" s="184"/>
      <c r="C44" s="17"/>
      <c r="D44" s="17"/>
      <c r="E44" s="17"/>
      <c r="F44" s="17"/>
      <c r="G44" s="17"/>
    </row>
    <row r="45" spans="1:8" ht="18.75" customHeight="1">
      <c r="A45" s="14"/>
      <c r="B45" s="184"/>
      <c r="C45" s="17"/>
      <c r="D45" s="17"/>
      <c r="E45" s="17"/>
      <c r="F45" s="17"/>
      <c r="G45" s="17"/>
    </row>
    <row r="46" spans="1:8" ht="18.75" customHeight="1">
      <c r="A46" s="14"/>
      <c r="B46" s="184"/>
      <c r="C46" s="17"/>
      <c r="D46" s="17"/>
      <c r="E46" s="17"/>
      <c r="F46" s="17"/>
      <c r="G46" s="17"/>
    </row>
    <row r="47" spans="1:8" ht="18.75" customHeight="1">
      <c r="A47" s="14"/>
      <c r="B47" s="184"/>
      <c r="C47" s="17"/>
      <c r="D47" s="17"/>
      <c r="E47" s="17"/>
      <c r="F47" s="17"/>
      <c r="G47" s="17"/>
    </row>
    <row r="48" spans="1:8" ht="18.75" customHeight="1">
      <c r="A48" s="14"/>
      <c r="B48" s="184"/>
      <c r="C48" s="17"/>
      <c r="D48" s="17"/>
      <c r="E48" s="17"/>
      <c r="F48" s="17"/>
      <c r="G48" s="17"/>
    </row>
    <row r="49" spans="1:7" ht="18.75" customHeight="1">
      <c r="A49" s="14"/>
      <c r="B49" s="184"/>
      <c r="C49" s="17"/>
      <c r="D49" s="17"/>
      <c r="E49" s="17"/>
      <c r="F49" s="17"/>
      <c r="G49" s="17"/>
    </row>
    <row r="50" spans="1:7" ht="18.75" customHeight="1">
      <c r="A50" s="14"/>
      <c r="B50" s="184"/>
      <c r="C50" s="17"/>
      <c r="D50" s="17"/>
      <c r="E50" s="17"/>
      <c r="F50" s="17"/>
      <c r="G50" s="17"/>
    </row>
    <row r="51" spans="1:7" ht="18.75" customHeight="1">
      <c r="A51" s="14"/>
      <c r="B51" s="184"/>
      <c r="C51" s="17"/>
      <c r="D51" s="17"/>
      <c r="E51" s="17"/>
      <c r="F51" s="17"/>
      <c r="G51" s="17"/>
    </row>
    <row r="52" spans="1:7" ht="18.75" customHeight="1">
      <c r="A52" s="14"/>
      <c r="B52" s="184"/>
      <c r="C52" s="17"/>
      <c r="D52" s="17"/>
      <c r="E52" s="17"/>
      <c r="F52" s="17"/>
      <c r="G52" s="17"/>
    </row>
    <row r="53" spans="1:7" ht="18.75" customHeight="1">
      <c r="A53" s="14"/>
      <c r="B53" s="184"/>
      <c r="C53" s="17"/>
      <c r="D53" s="17"/>
      <c r="E53" s="17"/>
      <c r="F53" s="17"/>
      <c r="G53" s="17"/>
    </row>
    <row r="54" spans="1:7" ht="18.75" customHeight="1">
      <c r="A54" s="14"/>
      <c r="B54" s="184"/>
      <c r="C54" s="17"/>
      <c r="D54" s="17"/>
      <c r="E54" s="17"/>
      <c r="F54" s="17"/>
      <c r="G54" s="17"/>
    </row>
    <row r="55" spans="1:7" ht="18.75" customHeight="1">
      <c r="A55" s="14"/>
      <c r="B55" s="184"/>
      <c r="C55" s="17"/>
      <c r="D55" s="17"/>
      <c r="E55" s="17"/>
      <c r="F55" s="17"/>
      <c r="G55" s="17"/>
    </row>
    <row r="56" spans="1:7" ht="18.75" customHeight="1">
      <c r="A56" s="14"/>
      <c r="B56" s="184"/>
      <c r="C56" s="17"/>
      <c r="D56" s="17"/>
      <c r="E56" s="17"/>
      <c r="F56" s="17"/>
      <c r="G56" s="17"/>
    </row>
    <row r="57" spans="1:7" ht="18.75" customHeight="1">
      <c r="A57" s="14"/>
      <c r="B57" s="184"/>
      <c r="C57" s="17"/>
      <c r="D57" s="17"/>
      <c r="E57" s="17"/>
      <c r="F57" s="17"/>
      <c r="G57" s="17"/>
    </row>
    <row r="58" spans="1:7" ht="18.75" customHeight="1">
      <c r="A58" s="14"/>
      <c r="B58" s="184"/>
      <c r="C58" s="17"/>
      <c r="D58" s="17"/>
      <c r="E58" s="17"/>
      <c r="F58" s="17"/>
      <c r="G58" s="17"/>
    </row>
    <row r="59" spans="1:7" ht="18.75" customHeight="1">
      <c r="A59" s="14"/>
      <c r="B59" s="184"/>
      <c r="C59" s="17"/>
      <c r="D59" s="17"/>
      <c r="E59" s="17"/>
      <c r="F59" s="17"/>
      <c r="G59" s="17"/>
    </row>
    <row r="60" spans="1:7" ht="18.75" customHeight="1">
      <c r="A60" s="14"/>
      <c r="B60" s="184"/>
      <c r="C60" s="17"/>
      <c r="D60" s="17"/>
      <c r="E60" s="17"/>
      <c r="F60" s="17"/>
      <c r="G60" s="17"/>
    </row>
    <row r="61" spans="1:7" ht="18.75" customHeight="1">
      <c r="A61" s="14"/>
      <c r="B61" s="184"/>
      <c r="C61" s="17"/>
      <c r="D61" s="17"/>
      <c r="E61" s="17"/>
      <c r="F61" s="17"/>
      <c r="G61" s="17"/>
    </row>
    <row r="62" spans="1:7" ht="18.75" customHeight="1">
      <c r="A62" s="14"/>
      <c r="B62" s="184"/>
      <c r="C62" s="17"/>
      <c r="D62" s="17"/>
      <c r="E62" s="17"/>
      <c r="F62" s="17"/>
      <c r="G62" s="17"/>
    </row>
    <row r="63" spans="1:7" ht="18.75" customHeight="1">
      <c r="A63" s="14"/>
      <c r="B63" s="184"/>
      <c r="C63" s="17"/>
      <c r="D63" s="17"/>
      <c r="E63" s="17"/>
      <c r="F63" s="17"/>
      <c r="G63" s="17"/>
    </row>
    <row r="64" spans="1:7" ht="18.75" customHeight="1">
      <c r="A64" s="14"/>
      <c r="B64" s="184"/>
      <c r="C64" s="17"/>
      <c r="D64" s="17"/>
      <c r="E64" s="17"/>
      <c r="F64" s="17"/>
      <c r="G64" s="17"/>
    </row>
    <row r="65" spans="1:258" ht="18.75" customHeight="1">
      <c r="A65" s="14"/>
      <c r="B65" s="184"/>
      <c r="C65" s="17"/>
      <c r="D65" s="17"/>
      <c r="E65" s="17"/>
      <c r="F65" s="17"/>
      <c r="G65" s="17"/>
    </row>
    <row r="66" spans="1:258" ht="18.75" customHeight="1">
      <c r="A66" s="14"/>
      <c r="B66" s="184"/>
      <c r="C66" s="17"/>
      <c r="D66" s="17"/>
      <c r="E66" s="17"/>
      <c r="F66" s="17"/>
      <c r="G66" s="17"/>
    </row>
    <row r="67" spans="1:258" ht="18.75" customHeight="1">
      <c r="A67" s="14"/>
      <c r="B67" s="184"/>
      <c r="C67" s="17"/>
      <c r="D67" s="17"/>
      <c r="E67" s="17"/>
      <c r="F67" s="17"/>
      <c r="G67" s="17"/>
    </row>
    <row r="68" spans="1:258" ht="18.75" customHeight="1">
      <c r="A68" s="14"/>
      <c r="B68" s="184"/>
      <c r="C68" s="17"/>
      <c r="D68" s="17"/>
      <c r="E68" s="17"/>
      <c r="F68" s="17"/>
      <c r="G68" s="17"/>
    </row>
    <row r="69" spans="1:258" ht="18.75" customHeight="1">
      <c r="A69" s="14"/>
      <c r="B69" s="184"/>
      <c r="C69" s="17"/>
      <c r="D69" s="17"/>
      <c r="E69" s="17"/>
      <c r="F69" s="17"/>
      <c r="G69" s="17"/>
    </row>
    <row r="70" spans="1:258" ht="18.75" customHeight="1">
      <c r="A70" s="14"/>
      <c r="B70" s="185"/>
      <c r="C70" s="17"/>
      <c r="D70" s="17"/>
      <c r="E70" s="17"/>
      <c r="F70" s="17"/>
      <c r="G70" s="17"/>
    </row>
    <row r="71" spans="1:258" ht="18.75" customHeight="1">
      <c r="A71" s="14"/>
      <c r="B71" s="185"/>
      <c r="C71" s="17"/>
      <c r="D71" s="17"/>
      <c r="E71" s="17"/>
      <c r="F71" s="17"/>
      <c r="G71" s="17"/>
    </row>
    <row r="72" spans="1:258" ht="18.75" customHeight="1">
      <c r="A72" s="14"/>
      <c r="B72" s="185"/>
      <c r="C72" s="17"/>
      <c r="D72" s="17"/>
      <c r="E72" s="17"/>
      <c r="F72" s="17"/>
      <c r="G72" s="17"/>
    </row>
    <row r="73" spans="1:258" ht="18.75" customHeight="1">
      <c r="A73" s="14"/>
      <c r="B73" s="185"/>
      <c r="C73" s="17"/>
      <c r="D73" s="17"/>
      <c r="E73" s="17"/>
      <c r="F73" s="17"/>
      <c r="G73" s="17"/>
    </row>
    <row r="74" spans="1:258" ht="18.75" customHeight="1">
      <c r="A74" s="14"/>
      <c r="B74" s="185"/>
      <c r="C74" s="17"/>
      <c r="D74" s="17"/>
      <c r="E74" s="17"/>
      <c r="F74" s="17"/>
      <c r="G74" s="17"/>
    </row>
    <row r="75" spans="1:258" ht="18.75" customHeight="1">
      <c r="A75" s="14"/>
      <c r="B75" s="185"/>
      <c r="C75" s="17"/>
      <c r="D75" s="17"/>
      <c r="E75" s="17"/>
      <c r="F75" s="17"/>
      <c r="G75" s="17"/>
    </row>
    <row r="76" spans="1:258" ht="36.75" customHeight="1">
      <c r="A76" s="14"/>
      <c r="B76" s="184"/>
      <c r="C76" s="17"/>
      <c r="D76" s="17"/>
      <c r="E76" s="17"/>
      <c r="F76" s="17"/>
      <c r="G76" s="17"/>
      <c r="H76" s="25"/>
    </row>
    <row r="77" spans="1:258" ht="18.75" customHeight="1">
      <c r="A77" s="24"/>
      <c r="B77" s="18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84"/>
      <c r="D78" s="17"/>
      <c r="E78" s="17"/>
      <c r="F78" s="17"/>
      <c r="G78" s="17"/>
    </row>
    <row r="79" spans="1:258" ht="21.6">
      <c r="A79" s="28"/>
      <c r="B79" s="186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33" right="0.17" top="0.39370078740157483" bottom="0.27559055118110237" header="0.31496062992125984" footer="0.19685039370078741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zoomScaleNormal="100" workbookViewId="0">
      <selection activeCell="E9" sqref="E9"/>
    </sheetView>
  </sheetViews>
  <sheetFormatPr defaultRowHeight="15.6"/>
  <cols>
    <col min="1" max="1" width="12.77734375" style="27" customWidth="1"/>
    <col min="2" max="2" width="24.77734375" style="45" customWidth="1"/>
    <col min="3" max="3" width="9.77734375" style="16" customWidth="1"/>
    <col min="4" max="7" width="9.77734375" style="18" customWidth="1"/>
    <col min="8" max="8" width="9.77734375" style="1" customWidth="1"/>
    <col min="9" max="9" width="8.88671875" style="1"/>
    <col min="10" max="10" width="12.33203125" style="1" bestFit="1" customWidth="1"/>
    <col min="11" max="12" width="8.88671875" style="1"/>
    <col min="13" max="13" width="12.33203125" style="1" bestFit="1" customWidth="1"/>
    <col min="14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10">
      <c r="G1" s="237"/>
      <c r="H1" s="238"/>
    </row>
    <row r="2" spans="1:10" ht="30" customHeight="1">
      <c r="A2" s="225" t="s">
        <v>626</v>
      </c>
      <c r="B2" s="239"/>
      <c r="C2" s="239"/>
      <c r="D2" s="239"/>
      <c r="E2" s="239"/>
      <c r="F2" s="239"/>
      <c r="G2" s="239"/>
      <c r="H2" s="240"/>
    </row>
    <row r="3" spans="1:10" ht="30" customHeight="1">
      <c r="A3" s="189"/>
      <c r="B3" s="181"/>
      <c r="C3" s="225" t="s">
        <v>154</v>
      </c>
      <c r="D3" s="232"/>
      <c r="E3" s="243"/>
      <c r="F3" s="253" t="s">
        <v>146</v>
      </c>
      <c r="G3" s="239"/>
      <c r="H3" s="244"/>
    </row>
    <row r="4" spans="1:10" ht="24" customHeight="1">
      <c r="A4" s="2" t="s">
        <v>0</v>
      </c>
      <c r="B4" s="55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10" ht="23.1" customHeight="1">
      <c r="A5" s="4"/>
      <c r="B5" s="49" t="s">
        <v>433</v>
      </c>
      <c r="C5" s="110"/>
      <c r="D5" s="111"/>
      <c r="E5" s="145">
        <v>399386</v>
      </c>
      <c r="F5" s="165"/>
      <c r="G5" s="111"/>
      <c r="H5" s="118">
        <v>222673</v>
      </c>
    </row>
    <row r="6" spans="1:10" ht="23.1" customHeight="1">
      <c r="A6" s="178" t="s">
        <v>627</v>
      </c>
      <c r="B6" s="49" t="s">
        <v>628</v>
      </c>
      <c r="C6" s="113"/>
      <c r="D6" s="111">
        <v>11376</v>
      </c>
      <c r="E6" s="157"/>
      <c r="F6" s="142"/>
      <c r="G6" s="111"/>
      <c r="H6" s="118"/>
      <c r="J6" s="1">
        <v>48</v>
      </c>
    </row>
    <row r="7" spans="1:10" ht="23.1" customHeight="1">
      <c r="A7" s="178" t="s">
        <v>629</v>
      </c>
      <c r="B7" s="49" t="s">
        <v>630</v>
      </c>
      <c r="C7" s="113"/>
      <c r="D7" s="111"/>
      <c r="E7" s="157"/>
      <c r="F7" s="142">
        <v>25200</v>
      </c>
      <c r="G7" s="111"/>
      <c r="H7" s="120"/>
      <c r="J7" s="1">
        <v>0</v>
      </c>
    </row>
    <row r="8" spans="1:10" ht="23.1" customHeight="1">
      <c r="A8" s="178" t="s">
        <v>632</v>
      </c>
      <c r="B8" s="49" t="s">
        <v>633</v>
      </c>
      <c r="C8" s="112">
        <v>1000</v>
      </c>
      <c r="D8" s="111"/>
      <c r="E8" s="157"/>
      <c r="F8" s="142"/>
      <c r="G8" s="111"/>
      <c r="H8" s="120"/>
      <c r="I8" s="45"/>
      <c r="J8" s="1">
        <v>50</v>
      </c>
    </row>
    <row r="9" spans="1:10" ht="23.1" customHeight="1">
      <c r="A9" s="178" t="s">
        <v>635</v>
      </c>
      <c r="B9" s="49" t="s">
        <v>634</v>
      </c>
      <c r="C9" s="113"/>
      <c r="D9" s="111">
        <v>20000</v>
      </c>
      <c r="E9" s="157"/>
      <c r="F9" s="142"/>
      <c r="G9" s="111"/>
      <c r="H9" s="120"/>
      <c r="I9" s="45"/>
      <c r="J9" s="1">
        <v>51</v>
      </c>
    </row>
    <row r="10" spans="1:10" ht="23.1" customHeight="1">
      <c r="A10" s="178"/>
      <c r="B10" s="49"/>
      <c r="C10" s="113"/>
      <c r="D10" s="111"/>
      <c r="E10" s="157"/>
      <c r="F10" s="142"/>
      <c r="G10" s="111"/>
      <c r="H10" s="120"/>
      <c r="J10" s="1">
        <v>52</v>
      </c>
    </row>
    <row r="11" spans="1:10" ht="23.1" customHeight="1">
      <c r="A11" s="178"/>
      <c r="B11" s="49"/>
      <c r="C11" s="113"/>
      <c r="D11" s="111"/>
      <c r="E11" s="157"/>
      <c r="F11" s="142"/>
      <c r="G11" s="111"/>
      <c r="H11" s="120"/>
      <c r="J11" s="1">
        <v>53</v>
      </c>
    </row>
    <row r="12" spans="1:10" ht="23.1" customHeight="1">
      <c r="A12" s="178"/>
      <c r="B12" s="49"/>
      <c r="C12" s="113"/>
      <c r="D12" s="111"/>
      <c r="E12" s="157"/>
      <c r="F12" s="142"/>
      <c r="G12" s="111"/>
      <c r="H12" s="120"/>
    </row>
    <row r="13" spans="1:10" ht="23.1" customHeight="1">
      <c r="A13" s="178"/>
      <c r="B13" s="49"/>
      <c r="C13" s="113"/>
      <c r="D13" s="111"/>
      <c r="E13" s="157"/>
      <c r="F13" s="142"/>
      <c r="G13" s="111"/>
      <c r="H13" s="120"/>
    </row>
    <row r="14" spans="1:10" ht="23.1" customHeight="1">
      <c r="A14" s="178"/>
      <c r="B14" s="49"/>
      <c r="C14" s="113"/>
      <c r="D14" s="111"/>
      <c r="E14" s="157"/>
      <c r="F14" s="142"/>
      <c r="G14" s="111"/>
      <c r="H14" s="120"/>
      <c r="I14" s="1" t="s">
        <v>605</v>
      </c>
    </row>
    <row r="15" spans="1:10" ht="23.1" customHeight="1">
      <c r="A15" s="178"/>
      <c r="B15" s="49"/>
      <c r="C15" s="113"/>
      <c r="D15" s="111"/>
      <c r="E15" s="157"/>
      <c r="F15" s="142"/>
      <c r="G15" s="111"/>
      <c r="H15" s="120"/>
    </row>
    <row r="16" spans="1:10" ht="23.1" customHeight="1">
      <c r="A16" s="178"/>
      <c r="B16" s="49"/>
      <c r="C16" s="113"/>
      <c r="D16" s="111"/>
      <c r="E16" s="157"/>
      <c r="F16" s="142"/>
      <c r="G16" s="111"/>
      <c r="H16" s="120"/>
    </row>
    <row r="17" spans="1:13" ht="23.1" customHeight="1">
      <c r="A17" s="178"/>
      <c r="B17" s="49"/>
      <c r="C17" s="113"/>
      <c r="D17" s="111"/>
      <c r="E17" s="157"/>
      <c r="F17" s="142"/>
      <c r="G17" s="111"/>
      <c r="H17" s="120"/>
    </row>
    <row r="18" spans="1:13" ht="23.1" customHeight="1">
      <c r="A18" s="179"/>
      <c r="B18" s="49"/>
      <c r="C18" s="113"/>
      <c r="D18" s="111"/>
      <c r="E18" s="157"/>
      <c r="F18" s="142"/>
      <c r="G18" s="111"/>
      <c r="H18" s="120"/>
    </row>
    <row r="19" spans="1:13" ht="23.1" customHeight="1">
      <c r="A19" s="179"/>
      <c r="B19" s="49"/>
      <c r="C19" s="113"/>
      <c r="D19" s="111"/>
      <c r="E19" s="157"/>
      <c r="F19" s="142"/>
      <c r="G19" s="111"/>
      <c r="H19" s="120"/>
    </row>
    <row r="20" spans="1:13" ht="23.1" customHeight="1">
      <c r="A20" s="179"/>
      <c r="B20" s="49"/>
      <c r="C20" s="113"/>
      <c r="D20" s="111"/>
      <c r="E20" s="157"/>
      <c r="F20" s="142"/>
      <c r="G20" s="111"/>
      <c r="H20" s="120"/>
    </row>
    <row r="21" spans="1:13" ht="23.1" customHeight="1">
      <c r="A21" s="179"/>
      <c r="B21" s="49"/>
      <c r="C21" s="113"/>
      <c r="D21" s="111"/>
      <c r="E21" s="157"/>
      <c r="F21" s="142"/>
      <c r="G21" s="111"/>
      <c r="H21" s="120"/>
    </row>
    <row r="22" spans="1:13" ht="23.1" customHeight="1">
      <c r="A22" s="179"/>
      <c r="B22" s="49"/>
      <c r="C22" s="113"/>
      <c r="D22" s="111"/>
      <c r="E22" s="157"/>
      <c r="F22" s="142"/>
      <c r="G22" s="111"/>
      <c r="H22" s="120"/>
    </row>
    <row r="23" spans="1:13" ht="23.1" customHeight="1">
      <c r="A23" s="179"/>
      <c r="B23" s="49"/>
      <c r="C23" s="113"/>
      <c r="D23" s="111"/>
      <c r="E23" s="157"/>
      <c r="F23" s="142"/>
      <c r="G23" s="111"/>
      <c r="H23" s="120"/>
    </row>
    <row r="24" spans="1:13" ht="23.1" customHeight="1">
      <c r="A24" s="179"/>
      <c r="B24" s="49"/>
      <c r="C24" s="12"/>
      <c r="D24" s="111"/>
      <c r="E24" s="157"/>
      <c r="F24" s="142"/>
      <c r="G24" s="111"/>
      <c r="H24" s="120"/>
    </row>
    <row r="25" spans="1:13" ht="23.1" customHeight="1">
      <c r="A25" s="179"/>
      <c r="B25" s="49"/>
      <c r="C25" s="113"/>
      <c r="D25" s="111"/>
      <c r="E25" s="157"/>
      <c r="F25" s="142"/>
      <c r="G25" s="111"/>
      <c r="H25" s="120"/>
    </row>
    <row r="26" spans="1:13" ht="23.1" customHeight="1">
      <c r="A26" s="65"/>
      <c r="B26" s="49"/>
      <c r="C26" s="113"/>
      <c r="D26" s="111"/>
      <c r="E26" s="157"/>
      <c r="F26" s="142"/>
      <c r="G26" s="111"/>
      <c r="H26" s="120"/>
    </row>
    <row r="27" spans="1:13" ht="23.1" customHeight="1">
      <c r="A27" s="65"/>
      <c r="B27" s="49"/>
      <c r="C27" s="113"/>
      <c r="D27" s="111"/>
      <c r="E27" s="157"/>
      <c r="F27" s="142"/>
      <c r="G27" s="111"/>
      <c r="H27" s="120"/>
    </row>
    <row r="28" spans="1:13" ht="23.1" customHeight="1">
      <c r="A28" s="65"/>
      <c r="B28" s="49"/>
      <c r="C28" s="113"/>
      <c r="D28" s="111"/>
      <c r="E28" s="157"/>
      <c r="F28" s="142"/>
      <c r="G28" s="111"/>
      <c r="H28" s="120"/>
    </row>
    <row r="29" spans="1:13" ht="23.1" customHeight="1">
      <c r="A29" s="65"/>
      <c r="B29" s="49"/>
      <c r="C29" s="113"/>
      <c r="D29" s="111"/>
      <c r="E29" s="157"/>
      <c r="F29" s="142"/>
      <c r="G29" s="111"/>
      <c r="H29" s="120"/>
    </row>
    <row r="30" spans="1:13" ht="23.1" customHeight="1">
      <c r="A30" s="65"/>
      <c r="B30" s="49"/>
      <c r="C30" s="113"/>
      <c r="D30" s="111"/>
      <c r="E30" s="157"/>
      <c r="F30" s="142"/>
      <c r="G30" s="111"/>
      <c r="H30" s="120"/>
      <c r="J30" s="1" t="s">
        <v>518</v>
      </c>
    </row>
    <row r="31" spans="1:13" s="77" customFormat="1" ht="23.1" customHeight="1">
      <c r="A31" s="215" t="s">
        <v>303</v>
      </c>
      <c r="B31" s="250"/>
      <c r="C31" s="116">
        <f>SUM(C6:C30)</f>
        <v>1000</v>
      </c>
      <c r="D31" s="117">
        <f>SUM(D6:D30)</f>
        <v>31376</v>
      </c>
      <c r="E31" s="147">
        <f>E5+C31-D31</f>
        <v>369010</v>
      </c>
      <c r="F31" s="144">
        <f>SUM(F6:F30)</f>
        <v>25200</v>
      </c>
      <c r="G31" s="117">
        <f>SUM(G6:G30)</f>
        <v>0</v>
      </c>
      <c r="H31" s="117">
        <f>H5-G31+F31</f>
        <v>247873</v>
      </c>
      <c r="J31" s="177">
        <f>E31+H31</f>
        <v>616883</v>
      </c>
      <c r="M31" s="177"/>
    </row>
    <row r="32" spans="1:13" s="36" customFormat="1" ht="26.1" customHeight="1">
      <c r="B32" s="53"/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182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82"/>
      <c r="D34" s="17"/>
      <c r="E34" s="17"/>
      <c r="F34" s="17"/>
      <c r="G34" s="17"/>
    </row>
    <row r="35" spans="1:8" ht="20.100000000000001" customHeight="1">
      <c r="A35" s="14"/>
      <c r="B35" s="182"/>
      <c r="D35" s="17"/>
      <c r="E35" s="17"/>
      <c r="F35" s="17"/>
      <c r="G35" s="17"/>
    </row>
    <row r="36" spans="1:8" ht="20.100000000000001" customHeight="1">
      <c r="A36" s="14"/>
      <c r="B36" s="182"/>
      <c r="C36" s="20"/>
      <c r="D36" s="17"/>
      <c r="E36" s="17"/>
      <c r="F36" s="17"/>
      <c r="G36" s="17"/>
    </row>
    <row r="37" spans="1:8" ht="20.100000000000001" customHeight="1">
      <c r="A37" s="14"/>
      <c r="B37" s="182"/>
      <c r="D37" s="17"/>
      <c r="E37" s="17"/>
      <c r="F37" s="17"/>
      <c r="G37" s="17"/>
    </row>
    <row r="38" spans="1:8">
      <c r="A38" s="14"/>
      <c r="B38" s="182"/>
      <c r="D38" s="17"/>
      <c r="E38" s="17"/>
      <c r="F38" s="17"/>
      <c r="G38" s="17"/>
    </row>
    <row r="39" spans="1:8">
      <c r="A39" s="14"/>
      <c r="B39" s="182"/>
      <c r="D39" s="17"/>
      <c r="E39" s="17"/>
      <c r="F39" s="17"/>
      <c r="G39" s="17"/>
    </row>
    <row r="40" spans="1:8">
      <c r="A40" s="14"/>
      <c r="B40" s="182"/>
      <c r="D40" s="17"/>
      <c r="E40" s="17"/>
      <c r="F40" s="17"/>
      <c r="G40" s="17"/>
    </row>
    <row r="41" spans="1:8" ht="18">
      <c r="A41" s="14"/>
      <c r="B41" s="183"/>
      <c r="D41" s="17"/>
      <c r="E41" s="17"/>
      <c r="F41" s="17"/>
      <c r="G41" s="17"/>
    </row>
    <row r="42" spans="1:8">
      <c r="A42" s="14"/>
      <c r="B42" s="182"/>
      <c r="D42" s="17"/>
      <c r="E42" s="17"/>
      <c r="F42" s="17"/>
      <c r="G42" s="17"/>
    </row>
    <row r="43" spans="1:8">
      <c r="A43" s="14"/>
      <c r="B43" s="184"/>
      <c r="C43" s="17"/>
      <c r="D43" s="17"/>
      <c r="E43" s="17"/>
      <c r="F43" s="17"/>
      <c r="G43" s="17"/>
    </row>
    <row r="44" spans="1:8" ht="18.75" customHeight="1">
      <c r="A44" s="14"/>
      <c r="B44" s="184"/>
      <c r="C44" s="17"/>
      <c r="D44" s="17"/>
      <c r="E44" s="17"/>
      <c r="F44" s="17"/>
      <c r="G44" s="17"/>
    </row>
    <row r="45" spans="1:8" ht="18.75" customHeight="1">
      <c r="A45" s="14"/>
      <c r="B45" s="184"/>
      <c r="C45" s="17"/>
      <c r="D45" s="17"/>
      <c r="E45" s="17"/>
      <c r="F45" s="17"/>
      <c r="G45" s="17"/>
    </row>
    <row r="46" spans="1:8" ht="18.75" customHeight="1">
      <c r="A46" s="14"/>
      <c r="B46" s="184"/>
      <c r="C46" s="17"/>
      <c r="D46" s="17"/>
      <c r="E46" s="17"/>
      <c r="F46" s="17"/>
      <c r="G46" s="17"/>
    </row>
    <row r="47" spans="1:8" ht="18.75" customHeight="1">
      <c r="A47" s="14"/>
      <c r="B47" s="184"/>
      <c r="C47" s="17"/>
      <c r="D47" s="17"/>
      <c r="E47" s="17"/>
      <c r="F47" s="17"/>
      <c r="G47" s="17"/>
    </row>
    <row r="48" spans="1:8" ht="18.75" customHeight="1">
      <c r="A48" s="14"/>
      <c r="B48" s="184"/>
      <c r="C48" s="17"/>
      <c r="D48" s="17"/>
      <c r="E48" s="17"/>
      <c r="F48" s="17"/>
      <c r="G48" s="17"/>
    </row>
    <row r="49" spans="1:7" ht="18.75" customHeight="1">
      <c r="A49" s="14"/>
      <c r="B49" s="184"/>
      <c r="C49" s="17"/>
      <c r="D49" s="17"/>
      <c r="E49" s="17"/>
      <c r="F49" s="17"/>
      <c r="G49" s="17"/>
    </row>
    <row r="50" spans="1:7" ht="18.75" customHeight="1">
      <c r="A50" s="14"/>
      <c r="B50" s="184"/>
      <c r="C50" s="17"/>
      <c r="D50" s="17"/>
      <c r="E50" s="17"/>
      <c r="F50" s="17"/>
      <c r="G50" s="17"/>
    </row>
    <row r="51" spans="1:7" ht="18.75" customHeight="1">
      <c r="A51" s="14"/>
      <c r="B51" s="184"/>
      <c r="C51" s="17"/>
      <c r="D51" s="17"/>
      <c r="E51" s="17"/>
      <c r="F51" s="17"/>
      <c r="G51" s="17"/>
    </row>
    <row r="52" spans="1:7" ht="18.75" customHeight="1">
      <c r="A52" s="14"/>
      <c r="B52" s="184"/>
      <c r="C52" s="17"/>
      <c r="D52" s="17"/>
      <c r="E52" s="17"/>
      <c r="F52" s="17"/>
      <c r="G52" s="17"/>
    </row>
    <row r="53" spans="1:7" ht="18.75" customHeight="1">
      <c r="A53" s="14"/>
      <c r="B53" s="184"/>
      <c r="C53" s="17"/>
      <c r="D53" s="17"/>
      <c r="E53" s="17"/>
      <c r="F53" s="17"/>
      <c r="G53" s="17"/>
    </row>
    <row r="54" spans="1:7" ht="18.75" customHeight="1">
      <c r="A54" s="14"/>
      <c r="B54" s="184"/>
      <c r="C54" s="17"/>
      <c r="D54" s="17"/>
      <c r="E54" s="17"/>
      <c r="F54" s="17"/>
      <c r="G54" s="17"/>
    </row>
    <row r="55" spans="1:7" ht="18.75" customHeight="1">
      <c r="A55" s="14"/>
      <c r="B55" s="184"/>
      <c r="C55" s="17"/>
      <c r="D55" s="17"/>
      <c r="E55" s="17"/>
      <c r="F55" s="17"/>
      <c r="G55" s="17"/>
    </row>
    <row r="56" spans="1:7" ht="18.75" customHeight="1">
      <c r="A56" s="14"/>
      <c r="B56" s="184"/>
      <c r="C56" s="17"/>
      <c r="D56" s="17"/>
      <c r="E56" s="17"/>
      <c r="F56" s="17"/>
      <c r="G56" s="17"/>
    </row>
    <row r="57" spans="1:7" ht="18.75" customHeight="1">
      <c r="A57" s="14"/>
      <c r="B57" s="184"/>
      <c r="C57" s="17"/>
      <c r="D57" s="17"/>
      <c r="E57" s="17"/>
      <c r="F57" s="17"/>
      <c r="G57" s="17"/>
    </row>
    <row r="58" spans="1:7" ht="18.75" customHeight="1">
      <c r="A58" s="14"/>
      <c r="B58" s="184"/>
      <c r="C58" s="17"/>
      <c r="D58" s="17"/>
      <c r="E58" s="17"/>
      <c r="F58" s="17"/>
      <c r="G58" s="17"/>
    </row>
    <row r="59" spans="1:7" ht="18.75" customHeight="1">
      <c r="A59" s="14"/>
      <c r="B59" s="184"/>
      <c r="C59" s="17"/>
      <c r="D59" s="17"/>
      <c r="E59" s="17"/>
      <c r="F59" s="17"/>
      <c r="G59" s="17"/>
    </row>
    <row r="60" spans="1:7" ht="18.75" customHeight="1">
      <c r="A60" s="14"/>
      <c r="B60" s="184"/>
      <c r="C60" s="17"/>
      <c r="D60" s="17"/>
      <c r="E60" s="17"/>
      <c r="F60" s="17"/>
      <c r="G60" s="17"/>
    </row>
    <row r="61" spans="1:7" ht="18.75" customHeight="1">
      <c r="A61" s="14"/>
      <c r="B61" s="184"/>
      <c r="C61" s="17"/>
      <c r="D61" s="17"/>
      <c r="E61" s="17"/>
      <c r="F61" s="17"/>
      <c r="G61" s="17"/>
    </row>
    <row r="62" spans="1:7" ht="18.75" customHeight="1">
      <c r="A62" s="14"/>
      <c r="B62" s="184"/>
      <c r="C62" s="17"/>
      <c r="D62" s="17"/>
      <c r="E62" s="17"/>
      <c r="F62" s="17"/>
      <c r="G62" s="17"/>
    </row>
    <row r="63" spans="1:7" ht="18.75" customHeight="1">
      <c r="A63" s="14"/>
      <c r="B63" s="184"/>
      <c r="C63" s="17"/>
      <c r="D63" s="17"/>
      <c r="E63" s="17"/>
      <c r="F63" s="17"/>
      <c r="G63" s="17"/>
    </row>
    <row r="64" spans="1:7" ht="18.75" customHeight="1">
      <c r="A64" s="14"/>
      <c r="B64" s="184"/>
      <c r="C64" s="17"/>
      <c r="D64" s="17"/>
      <c r="E64" s="17"/>
      <c r="F64" s="17"/>
      <c r="G64" s="17"/>
    </row>
    <row r="65" spans="1:258" ht="18.75" customHeight="1">
      <c r="A65" s="14"/>
      <c r="B65" s="184"/>
      <c r="C65" s="17"/>
      <c r="D65" s="17"/>
      <c r="E65" s="17"/>
      <c r="F65" s="17"/>
      <c r="G65" s="17"/>
    </row>
    <row r="66" spans="1:258" ht="18.75" customHeight="1">
      <c r="A66" s="14"/>
      <c r="B66" s="184"/>
      <c r="C66" s="17"/>
      <c r="D66" s="17"/>
      <c r="E66" s="17"/>
      <c r="F66" s="17"/>
      <c r="G66" s="17"/>
    </row>
    <row r="67" spans="1:258" ht="18.75" customHeight="1">
      <c r="A67" s="14"/>
      <c r="B67" s="184"/>
      <c r="C67" s="17"/>
      <c r="D67" s="17"/>
      <c r="E67" s="17"/>
      <c r="F67" s="17"/>
      <c r="G67" s="17"/>
    </row>
    <row r="68" spans="1:258" ht="18.75" customHeight="1">
      <c r="A68" s="14"/>
      <c r="B68" s="184"/>
      <c r="C68" s="17"/>
      <c r="D68" s="17"/>
      <c r="E68" s="17"/>
      <c r="F68" s="17"/>
      <c r="G68" s="17"/>
    </row>
    <row r="69" spans="1:258" ht="18.75" customHeight="1">
      <c r="A69" s="14"/>
      <c r="B69" s="184"/>
      <c r="C69" s="17"/>
      <c r="D69" s="17"/>
      <c r="E69" s="17"/>
      <c r="F69" s="17"/>
      <c r="G69" s="17"/>
    </row>
    <row r="70" spans="1:258" ht="18.75" customHeight="1">
      <c r="A70" s="14"/>
      <c r="B70" s="185"/>
      <c r="C70" s="17"/>
      <c r="D70" s="17"/>
      <c r="E70" s="17"/>
      <c r="F70" s="17"/>
      <c r="G70" s="17"/>
    </row>
    <row r="71" spans="1:258" ht="18.75" customHeight="1">
      <c r="A71" s="14"/>
      <c r="B71" s="185"/>
      <c r="C71" s="17"/>
      <c r="D71" s="17"/>
      <c r="E71" s="17"/>
      <c r="F71" s="17"/>
      <c r="G71" s="17"/>
    </row>
    <row r="72" spans="1:258" ht="18.75" customHeight="1">
      <c r="A72" s="14"/>
      <c r="B72" s="185"/>
      <c r="C72" s="17"/>
      <c r="D72" s="17"/>
      <c r="E72" s="17"/>
      <c r="F72" s="17"/>
      <c r="G72" s="17"/>
    </row>
    <row r="73" spans="1:258" ht="18.75" customHeight="1">
      <c r="A73" s="14"/>
      <c r="B73" s="185"/>
      <c r="C73" s="17"/>
      <c r="D73" s="17"/>
      <c r="E73" s="17"/>
      <c r="F73" s="17"/>
      <c r="G73" s="17"/>
    </row>
    <row r="74" spans="1:258" ht="18.75" customHeight="1">
      <c r="A74" s="14"/>
      <c r="B74" s="185"/>
      <c r="C74" s="17"/>
      <c r="D74" s="17"/>
      <c r="E74" s="17"/>
      <c r="F74" s="17"/>
      <c r="G74" s="17"/>
    </row>
    <row r="75" spans="1:258" ht="18.75" customHeight="1">
      <c r="A75" s="14"/>
      <c r="B75" s="185"/>
      <c r="C75" s="17"/>
      <c r="D75" s="17"/>
      <c r="E75" s="17"/>
      <c r="F75" s="17"/>
      <c r="G75" s="17"/>
    </row>
    <row r="76" spans="1:258" ht="36.75" customHeight="1">
      <c r="A76" s="14"/>
      <c r="B76" s="184"/>
      <c r="C76" s="17"/>
      <c r="D76" s="17"/>
      <c r="E76" s="17"/>
      <c r="F76" s="17"/>
      <c r="G76" s="17"/>
      <c r="H76" s="25"/>
    </row>
    <row r="77" spans="1:258" ht="18.75" customHeight="1">
      <c r="A77" s="24"/>
      <c r="B77" s="18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84"/>
      <c r="D78" s="17"/>
      <c r="E78" s="17"/>
      <c r="F78" s="17"/>
      <c r="G78" s="17"/>
    </row>
    <row r="79" spans="1:258" ht="21.6">
      <c r="A79" s="28"/>
      <c r="B79" s="186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33" right="0.17" top="0.39370078740157483" bottom="0.27559055118110237" header="0.31496062992125984" footer="0.19685039370078741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topLeftCell="A10" zoomScale="80" zoomScaleNormal="80" workbookViewId="0">
      <selection activeCell="K30" sqref="K30"/>
    </sheetView>
  </sheetViews>
  <sheetFormatPr defaultRowHeight="15.6"/>
  <cols>
    <col min="1" max="1" width="12.77734375" style="27" customWidth="1"/>
    <col min="2" max="2" width="24.77734375" style="45" customWidth="1"/>
    <col min="3" max="3" width="9.77734375" style="16" customWidth="1"/>
    <col min="4" max="7" width="9.77734375" style="18" customWidth="1"/>
    <col min="8" max="8" width="9.77734375" style="1" customWidth="1"/>
    <col min="9" max="9" width="8.88671875" style="1"/>
    <col min="10" max="10" width="12.33203125" style="1" bestFit="1" customWidth="1"/>
    <col min="11" max="12" width="8.88671875" style="1"/>
    <col min="13" max="13" width="12.33203125" style="1" bestFit="1" customWidth="1"/>
    <col min="14" max="258" width="8.88671875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8.88671875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8.88671875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8.88671875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8.88671875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8.88671875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8.88671875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8.88671875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8.88671875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8.88671875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8.88671875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8.88671875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8.88671875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8.88671875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8.88671875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8.88671875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8.88671875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8.88671875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8.88671875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8.88671875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8.88671875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8.88671875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8.88671875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8.88671875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8.88671875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8.88671875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8.88671875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8.88671875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8.88671875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8.88671875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8.88671875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8.88671875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8.88671875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8.88671875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8.88671875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8.88671875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8.88671875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8.88671875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8.88671875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8.88671875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8.88671875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8.88671875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8.88671875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8.88671875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8.88671875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8.88671875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8.88671875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8.88671875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8.88671875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8.88671875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8.88671875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8.88671875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8.88671875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8.88671875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8.88671875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8.88671875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8.88671875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8.88671875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8.88671875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8.88671875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8.88671875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8.88671875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8.88671875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8.88671875" style="1"/>
  </cols>
  <sheetData>
    <row r="1" spans="1:10">
      <c r="G1" s="237"/>
      <c r="H1" s="238"/>
    </row>
    <row r="2" spans="1:10" ht="30" customHeight="1">
      <c r="A2" s="225" t="s">
        <v>648</v>
      </c>
      <c r="B2" s="239"/>
      <c r="C2" s="239"/>
      <c r="D2" s="239"/>
      <c r="E2" s="239"/>
      <c r="F2" s="239"/>
      <c r="G2" s="239"/>
      <c r="H2" s="240"/>
    </row>
    <row r="3" spans="1:10" ht="30" customHeight="1">
      <c r="A3" s="190"/>
      <c r="B3" s="181"/>
      <c r="C3" s="225" t="s">
        <v>154</v>
      </c>
      <c r="D3" s="232"/>
      <c r="E3" s="243"/>
      <c r="F3" s="253" t="s">
        <v>146</v>
      </c>
      <c r="G3" s="239"/>
      <c r="H3" s="244"/>
    </row>
    <row r="4" spans="1:10" ht="24" customHeight="1">
      <c r="A4" s="2" t="s">
        <v>0</v>
      </c>
      <c r="B4" s="55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10" ht="23.1" customHeight="1">
      <c r="A5" s="4"/>
      <c r="B5" s="49" t="s">
        <v>433</v>
      </c>
      <c r="C5" s="110"/>
      <c r="D5" s="111"/>
      <c r="E5" s="145">
        <v>369010</v>
      </c>
      <c r="F5" s="165"/>
      <c r="G5" s="111"/>
      <c r="H5" s="118">
        <v>247873</v>
      </c>
    </row>
    <row r="6" spans="1:10" ht="23.1" customHeight="1">
      <c r="A6" s="178" t="s">
        <v>636</v>
      </c>
      <c r="B6" s="49" t="s">
        <v>315</v>
      </c>
      <c r="C6" s="113">
        <v>3000</v>
      </c>
      <c r="D6" s="111"/>
      <c r="E6" s="157"/>
      <c r="F6" s="142"/>
      <c r="G6" s="111"/>
      <c r="H6" s="118"/>
    </row>
    <row r="7" spans="1:10" ht="23.1" customHeight="1">
      <c r="A7" s="178" t="s">
        <v>636</v>
      </c>
      <c r="B7" s="49" t="s">
        <v>42</v>
      </c>
      <c r="C7" s="113"/>
      <c r="D7" s="111">
        <v>8409</v>
      </c>
      <c r="E7" s="157"/>
      <c r="F7" s="142"/>
      <c r="G7" s="111"/>
      <c r="H7" s="120"/>
      <c r="J7" s="1">
        <v>1</v>
      </c>
    </row>
    <row r="8" spans="1:10" ht="23.1" customHeight="1">
      <c r="A8" s="178" t="s">
        <v>638</v>
      </c>
      <c r="B8" s="49" t="s">
        <v>637</v>
      </c>
      <c r="C8" s="112">
        <v>89900</v>
      </c>
      <c r="D8" s="111"/>
      <c r="E8" s="157"/>
      <c r="F8" s="142"/>
      <c r="G8" s="111"/>
      <c r="H8" s="120"/>
      <c r="I8" s="45"/>
    </row>
    <row r="9" spans="1:10" ht="23.1" customHeight="1">
      <c r="A9" s="178" t="s">
        <v>639</v>
      </c>
      <c r="B9" s="49" t="s">
        <v>493</v>
      </c>
      <c r="C9" s="113">
        <v>700</v>
      </c>
      <c r="D9" s="111"/>
      <c r="E9" s="157"/>
      <c r="F9" s="142"/>
      <c r="G9" s="111"/>
      <c r="H9" s="120"/>
      <c r="I9" s="45"/>
    </row>
    <row r="10" spans="1:10" ht="23.1" customHeight="1">
      <c r="A10" s="178" t="s">
        <v>639</v>
      </c>
      <c r="B10" s="49" t="s">
        <v>570</v>
      </c>
      <c r="C10" s="113">
        <v>1600</v>
      </c>
      <c r="D10" s="111"/>
      <c r="E10" s="157"/>
      <c r="F10" s="142"/>
      <c r="G10" s="111"/>
      <c r="H10" s="120"/>
    </row>
    <row r="11" spans="1:10" ht="23.1" customHeight="1">
      <c r="A11" s="178" t="s">
        <v>640</v>
      </c>
      <c r="B11" s="49" t="s">
        <v>75</v>
      </c>
      <c r="C11" s="113"/>
      <c r="D11" s="111">
        <v>7059</v>
      </c>
      <c r="E11" s="157"/>
      <c r="F11" s="142"/>
      <c r="G11" s="111"/>
      <c r="H11" s="120"/>
      <c r="J11" s="1">
        <v>2</v>
      </c>
    </row>
    <row r="12" spans="1:10" ht="23.1" customHeight="1">
      <c r="A12" s="178" t="s">
        <v>640</v>
      </c>
      <c r="B12" s="49" t="s">
        <v>641</v>
      </c>
      <c r="C12" s="113"/>
      <c r="D12" s="111">
        <v>2400</v>
      </c>
      <c r="E12" s="157"/>
      <c r="F12" s="142"/>
      <c r="G12" s="111"/>
      <c r="H12" s="120"/>
      <c r="J12" s="1">
        <v>3</v>
      </c>
    </row>
    <row r="13" spans="1:10" ht="23.1" customHeight="1">
      <c r="A13" s="178" t="s">
        <v>642</v>
      </c>
      <c r="B13" s="49" t="s">
        <v>120</v>
      </c>
      <c r="C13" s="113">
        <v>100</v>
      </c>
      <c r="D13" s="111"/>
      <c r="E13" s="157"/>
      <c r="F13" s="142"/>
      <c r="G13" s="111"/>
      <c r="H13" s="120"/>
    </row>
    <row r="14" spans="1:10" ht="23.1" customHeight="1">
      <c r="A14" s="178" t="s">
        <v>642</v>
      </c>
      <c r="B14" s="49" t="s">
        <v>643</v>
      </c>
      <c r="C14" s="113"/>
      <c r="D14" s="111">
        <v>18538</v>
      </c>
      <c r="E14" s="157"/>
      <c r="F14" s="142"/>
      <c r="G14" s="111"/>
      <c r="H14" s="120"/>
      <c r="J14" s="1">
        <v>4</v>
      </c>
    </row>
    <row r="15" spans="1:10" ht="23.1" customHeight="1">
      <c r="A15" s="178" t="s">
        <v>644</v>
      </c>
      <c r="B15" s="49" t="s">
        <v>645</v>
      </c>
      <c r="C15" s="113"/>
      <c r="D15" s="111"/>
      <c r="E15" s="157"/>
      <c r="F15" s="142"/>
      <c r="G15" s="111">
        <v>2800</v>
      </c>
      <c r="H15" s="120"/>
      <c r="J15" s="1">
        <v>5</v>
      </c>
    </row>
    <row r="16" spans="1:10" ht="23.1" customHeight="1">
      <c r="A16" s="178" t="s">
        <v>644</v>
      </c>
      <c r="B16" s="49" t="s">
        <v>646</v>
      </c>
      <c r="C16" s="113"/>
      <c r="D16" s="111"/>
      <c r="E16" s="157"/>
      <c r="F16" s="142"/>
      <c r="G16" s="111">
        <v>10000</v>
      </c>
      <c r="H16" s="120"/>
      <c r="J16" s="1">
        <v>6</v>
      </c>
    </row>
    <row r="17" spans="1:13" ht="23.1" customHeight="1">
      <c r="A17" s="178" t="s">
        <v>644</v>
      </c>
      <c r="B17" s="49" t="s">
        <v>647</v>
      </c>
      <c r="C17" s="113"/>
      <c r="D17" s="111"/>
      <c r="E17" s="157"/>
      <c r="F17" s="142"/>
      <c r="G17" s="111">
        <v>690</v>
      </c>
      <c r="H17" s="120"/>
      <c r="J17" s="1">
        <v>7</v>
      </c>
    </row>
    <row r="18" spans="1:13" ht="23.1" customHeight="1">
      <c r="A18" s="179" t="s">
        <v>649</v>
      </c>
      <c r="B18" s="49" t="s">
        <v>650</v>
      </c>
      <c r="C18" s="113"/>
      <c r="D18" s="111">
        <v>7509</v>
      </c>
      <c r="E18" s="157"/>
      <c r="F18" s="142"/>
      <c r="G18" s="111"/>
      <c r="H18" s="120"/>
      <c r="J18" s="1">
        <v>8</v>
      </c>
    </row>
    <row r="19" spans="1:13" ht="23.1" customHeight="1">
      <c r="A19" s="179" t="s">
        <v>651</v>
      </c>
      <c r="B19" s="49" t="s">
        <v>652</v>
      </c>
      <c r="C19" s="113"/>
      <c r="D19" s="111">
        <v>8100</v>
      </c>
      <c r="E19" s="157"/>
      <c r="F19" s="142"/>
      <c r="G19" s="111"/>
      <c r="H19" s="120"/>
      <c r="J19" s="1">
        <v>9</v>
      </c>
    </row>
    <row r="20" spans="1:13" ht="23.1" customHeight="1">
      <c r="A20" s="179" t="s">
        <v>653</v>
      </c>
      <c r="B20" s="49" t="s">
        <v>654</v>
      </c>
      <c r="C20" s="113"/>
      <c r="D20" s="111"/>
      <c r="E20" s="157"/>
      <c r="F20" s="142">
        <v>98400</v>
      </c>
      <c r="G20" s="111"/>
      <c r="H20" s="120"/>
    </row>
    <row r="21" spans="1:13" ht="23.1" customHeight="1">
      <c r="A21" s="179" t="s">
        <v>655</v>
      </c>
      <c r="B21" s="49" t="s">
        <v>656</v>
      </c>
      <c r="C21" s="113"/>
      <c r="D21" s="111"/>
      <c r="E21" s="157"/>
      <c r="F21" s="142"/>
      <c r="G21" s="111">
        <v>14000</v>
      </c>
      <c r="H21" s="120"/>
      <c r="J21" s="1">
        <v>10</v>
      </c>
    </row>
    <row r="22" spans="1:13" ht="23.1" customHeight="1">
      <c r="A22" s="179" t="s">
        <v>657</v>
      </c>
      <c r="B22" s="49" t="s">
        <v>658</v>
      </c>
      <c r="C22" s="113">
        <v>5000</v>
      </c>
      <c r="D22" s="111"/>
      <c r="E22" s="157"/>
      <c r="F22" s="142"/>
      <c r="G22" s="111"/>
      <c r="H22" s="120"/>
    </row>
    <row r="23" spans="1:13" ht="23.1" customHeight="1">
      <c r="A23" s="179" t="s">
        <v>657</v>
      </c>
      <c r="B23" s="49" t="s">
        <v>659</v>
      </c>
      <c r="C23" s="113"/>
      <c r="D23" s="111">
        <v>7059</v>
      </c>
      <c r="E23" s="157"/>
      <c r="F23" s="142"/>
      <c r="G23" s="111"/>
      <c r="H23" s="120"/>
      <c r="J23" s="1">
        <v>11</v>
      </c>
    </row>
    <row r="24" spans="1:13" ht="23.1" customHeight="1">
      <c r="A24" s="179" t="s">
        <v>660</v>
      </c>
      <c r="B24" s="49" t="s">
        <v>661</v>
      </c>
      <c r="C24" s="12"/>
      <c r="D24" s="111"/>
      <c r="E24" s="157"/>
      <c r="F24" s="142">
        <v>30400</v>
      </c>
      <c r="G24" s="111"/>
      <c r="H24" s="120"/>
    </row>
    <row r="25" spans="1:13" ht="23.1" customHeight="1">
      <c r="A25" s="179" t="s">
        <v>660</v>
      </c>
      <c r="B25" s="49" t="s">
        <v>662</v>
      </c>
      <c r="C25" s="113"/>
      <c r="D25" s="111"/>
      <c r="E25" s="157"/>
      <c r="F25" s="142">
        <v>1200</v>
      </c>
      <c r="G25" s="111"/>
      <c r="H25" s="120"/>
    </row>
    <row r="26" spans="1:13" ht="23.1" customHeight="1">
      <c r="A26" s="65" t="s">
        <v>663</v>
      </c>
      <c r="B26" s="49" t="s">
        <v>664</v>
      </c>
      <c r="C26" s="113">
        <v>33</v>
      </c>
      <c r="D26" s="111"/>
      <c r="E26" s="157"/>
      <c r="F26" s="142"/>
      <c r="G26" s="111"/>
      <c r="H26" s="120"/>
    </row>
    <row r="27" spans="1:13" ht="23.1" customHeight="1">
      <c r="A27" s="65" t="s">
        <v>663</v>
      </c>
      <c r="B27" s="49" t="s">
        <v>665</v>
      </c>
      <c r="C27" s="113"/>
      <c r="D27" s="111">
        <v>525</v>
      </c>
      <c r="E27" s="157"/>
      <c r="F27" s="142"/>
      <c r="G27" s="111"/>
      <c r="H27" s="120"/>
      <c r="J27" s="1">
        <v>12</v>
      </c>
    </row>
    <row r="28" spans="1:13" ht="23.1" customHeight="1">
      <c r="A28" s="65" t="s">
        <v>663</v>
      </c>
      <c r="B28" s="49" t="s">
        <v>666</v>
      </c>
      <c r="C28" s="113"/>
      <c r="D28" s="111">
        <v>280</v>
      </c>
      <c r="E28" s="157"/>
      <c r="F28" s="142"/>
      <c r="G28" s="111"/>
      <c r="H28" s="120"/>
      <c r="J28" s="1">
        <v>13</v>
      </c>
    </row>
    <row r="29" spans="1:13" ht="23.1" customHeight="1">
      <c r="A29" s="65" t="s">
        <v>663</v>
      </c>
      <c r="B29" s="49" t="s">
        <v>667</v>
      </c>
      <c r="C29" s="113"/>
      <c r="D29" s="111">
        <v>6300</v>
      </c>
      <c r="E29" s="157"/>
      <c r="F29" s="142"/>
      <c r="G29" s="111"/>
      <c r="H29" s="120"/>
      <c r="J29" s="191" t="s">
        <v>669</v>
      </c>
    </row>
    <row r="30" spans="1:13" ht="23.1" customHeight="1">
      <c r="A30" s="65" t="s">
        <v>663</v>
      </c>
      <c r="B30" s="49" t="s">
        <v>668</v>
      </c>
      <c r="C30" s="113"/>
      <c r="D30" s="111">
        <v>10000</v>
      </c>
      <c r="E30" s="157"/>
      <c r="F30" s="142"/>
      <c r="G30" s="111"/>
      <c r="H30" s="120"/>
      <c r="J30" s="1">
        <v>15</v>
      </c>
      <c r="K30" s="1" t="s">
        <v>518</v>
      </c>
    </row>
    <row r="31" spans="1:13" s="77" customFormat="1" ht="23.1" customHeight="1">
      <c r="A31" s="215" t="s">
        <v>303</v>
      </c>
      <c r="B31" s="250"/>
      <c r="C31" s="116">
        <f>SUM(C6:C30)</f>
        <v>100333</v>
      </c>
      <c r="D31" s="117">
        <f>SUM(D6:D30)</f>
        <v>76179</v>
      </c>
      <c r="E31" s="147">
        <f>E5+C31-D31</f>
        <v>393164</v>
      </c>
      <c r="F31" s="144">
        <f>SUM(F6:F30)</f>
        <v>130000</v>
      </c>
      <c r="G31" s="117">
        <f>SUM(G6:G30)</f>
        <v>27490</v>
      </c>
      <c r="H31" s="117">
        <f>H5-G31+F31</f>
        <v>350383</v>
      </c>
      <c r="J31" s="177">
        <f>E31+H31</f>
        <v>743547</v>
      </c>
      <c r="M31" s="177"/>
    </row>
    <row r="32" spans="1:13" s="36" customFormat="1" ht="26.1" customHeight="1">
      <c r="B32" s="53"/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182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82"/>
      <c r="D34" s="17"/>
      <c r="E34" s="17"/>
      <c r="F34" s="17"/>
      <c r="G34" s="17"/>
    </row>
    <row r="35" spans="1:8" ht="20.100000000000001" customHeight="1">
      <c r="A35" s="14"/>
      <c r="B35" s="182"/>
      <c r="D35" s="17"/>
      <c r="E35" s="17"/>
      <c r="F35" s="17"/>
      <c r="G35" s="17"/>
    </row>
    <row r="36" spans="1:8" ht="20.100000000000001" customHeight="1">
      <c r="A36" s="14"/>
      <c r="B36" s="182"/>
      <c r="C36" s="20"/>
      <c r="D36" s="17"/>
      <c r="E36" s="17"/>
      <c r="F36" s="17"/>
      <c r="G36" s="17"/>
    </row>
    <row r="37" spans="1:8" ht="20.100000000000001" customHeight="1">
      <c r="A37" s="14"/>
      <c r="B37" s="182"/>
      <c r="D37" s="17"/>
      <c r="E37" s="17"/>
      <c r="F37" s="17"/>
      <c r="G37" s="17"/>
    </row>
    <row r="38" spans="1:8">
      <c r="A38" s="14"/>
      <c r="B38" s="182"/>
      <c r="D38" s="17"/>
      <c r="E38" s="17"/>
      <c r="F38" s="17"/>
      <c r="G38" s="17"/>
    </row>
    <row r="39" spans="1:8">
      <c r="A39" s="14"/>
      <c r="B39" s="182"/>
      <c r="D39" s="17"/>
      <c r="E39" s="17"/>
      <c r="F39" s="17"/>
      <c r="G39" s="17"/>
    </row>
    <row r="40" spans="1:8">
      <c r="A40" s="14"/>
      <c r="B40" s="182"/>
      <c r="D40" s="17"/>
      <c r="E40" s="17"/>
      <c r="F40" s="17"/>
      <c r="G40" s="17"/>
    </row>
    <row r="41" spans="1:8" ht="18">
      <c r="A41" s="14"/>
      <c r="B41" s="183"/>
      <c r="D41" s="17"/>
      <c r="E41" s="17"/>
      <c r="F41" s="17"/>
      <c r="G41" s="17"/>
    </row>
    <row r="42" spans="1:8">
      <c r="A42" s="14"/>
      <c r="B42" s="182"/>
      <c r="D42" s="17"/>
      <c r="E42" s="17"/>
      <c r="F42" s="17"/>
      <c r="G42" s="17"/>
    </row>
    <row r="43" spans="1:8">
      <c r="A43" s="14"/>
      <c r="B43" s="184"/>
      <c r="C43" s="17"/>
      <c r="D43" s="17"/>
      <c r="E43" s="17"/>
      <c r="F43" s="17"/>
      <c r="G43" s="17"/>
    </row>
    <row r="44" spans="1:8" ht="18.75" customHeight="1">
      <c r="A44" s="14"/>
      <c r="B44" s="184"/>
      <c r="C44" s="17"/>
      <c r="D44" s="17"/>
      <c r="E44" s="17"/>
      <c r="F44" s="17"/>
      <c r="G44" s="17"/>
    </row>
    <row r="45" spans="1:8" ht="18.75" customHeight="1">
      <c r="A45" s="14"/>
      <c r="B45" s="184"/>
      <c r="C45" s="17"/>
      <c r="D45" s="17"/>
      <c r="E45" s="17"/>
      <c r="F45" s="17"/>
      <c r="G45" s="17"/>
    </row>
    <row r="46" spans="1:8" ht="18.75" customHeight="1">
      <c r="A46" s="14"/>
      <c r="B46" s="184"/>
      <c r="C46" s="17"/>
      <c r="D46" s="17"/>
      <c r="E46" s="17"/>
      <c r="F46" s="17"/>
      <c r="G46" s="17"/>
    </row>
    <row r="47" spans="1:8" ht="18.75" customHeight="1">
      <c r="A47" s="14"/>
      <c r="B47" s="184"/>
      <c r="C47" s="17"/>
      <c r="D47" s="17"/>
      <c r="E47" s="17"/>
      <c r="F47" s="17"/>
      <c r="G47" s="17"/>
    </row>
    <row r="48" spans="1:8" ht="18.75" customHeight="1">
      <c r="A48" s="14"/>
      <c r="B48" s="184"/>
      <c r="C48" s="17"/>
      <c r="D48" s="17"/>
      <c r="E48" s="17"/>
      <c r="F48" s="17"/>
      <c r="G48" s="17"/>
    </row>
    <row r="49" spans="1:7" ht="18.75" customHeight="1">
      <c r="A49" s="14"/>
      <c r="B49" s="184"/>
      <c r="C49" s="17"/>
      <c r="D49" s="17"/>
      <c r="E49" s="17"/>
      <c r="F49" s="17"/>
      <c r="G49" s="17"/>
    </row>
    <row r="50" spans="1:7" ht="18.75" customHeight="1">
      <c r="A50" s="14"/>
      <c r="B50" s="184"/>
      <c r="C50" s="17"/>
      <c r="D50" s="17"/>
      <c r="E50" s="17"/>
      <c r="F50" s="17"/>
      <c r="G50" s="17"/>
    </row>
    <row r="51" spans="1:7" ht="18.75" customHeight="1">
      <c r="A51" s="14"/>
      <c r="B51" s="184"/>
      <c r="C51" s="17"/>
      <c r="D51" s="17"/>
      <c r="E51" s="17"/>
      <c r="F51" s="17"/>
      <c r="G51" s="17"/>
    </row>
    <row r="52" spans="1:7" ht="18.75" customHeight="1">
      <c r="A52" s="14"/>
      <c r="B52" s="184"/>
      <c r="C52" s="17"/>
      <c r="D52" s="17"/>
      <c r="E52" s="17"/>
      <c r="F52" s="17"/>
      <c r="G52" s="17"/>
    </row>
    <row r="53" spans="1:7" ht="18.75" customHeight="1">
      <c r="A53" s="14"/>
      <c r="B53" s="184"/>
      <c r="C53" s="17"/>
      <c r="D53" s="17"/>
      <c r="E53" s="17"/>
      <c r="F53" s="17"/>
      <c r="G53" s="17"/>
    </row>
    <row r="54" spans="1:7" ht="18.75" customHeight="1">
      <c r="A54" s="14"/>
      <c r="B54" s="184"/>
      <c r="C54" s="17"/>
      <c r="D54" s="17"/>
      <c r="E54" s="17"/>
      <c r="F54" s="17"/>
      <c r="G54" s="17"/>
    </row>
    <row r="55" spans="1:7" ht="18.75" customHeight="1">
      <c r="A55" s="14"/>
      <c r="B55" s="184"/>
      <c r="C55" s="17"/>
      <c r="D55" s="17"/>
      <c r="E55" s="17"/>
      <c r="F55" s="17"/>
      <c r="G55" s="17"/>
    </row>
    <row r="56" spans="1:7" ht="18.75" customHeight="1">
      <c r="A56" s="14"/>
      <c r="B56" s="184"/>
      <c r="C56" s="17"/>
      <c r="D56" s="17"/>
      <c r="E56" s="17"/>
      <c r="F56" s="17"/>
      <c r="G56" s="17"/>
    </row>
    <row r="57" spans="1:7" ht="18.75" customHeight="1">
      <c r="A57" s="14"/>
      <c r="B57" s="184"/>
      <c r="C57" s="17"/>
      <c r="D57" s="17"/>
      <c r="E57" s="17"/>
      <c r="F57" s="17"/>
      <c r="G57" s="17"/>
    </row>
    <row r="58" spans="1:7" ht="18.75" customHeight="1">
      <c r="A58" s="14"/>
      <c r="B58" s="184"/>
      <c r="C58" s="17"/>
      <c r="D58" s="17"/>
      <c r="E58" s="17"/>
      <c r="F58" s="17"/>
      <c r="G58" s="17"/>
    </row>
    <row r="59" spans="1:7" ht="18.75" customHeight="1">
      <c r="A59" s="14"/>
      <c r="B59" s="184"/>
      <c r="C59" s="17"/>
      <c r="D59" s="17"/>
      <c r="E59" s="17"/>
      <c r="F59" s="17"/>
      <c r="G59" s="17"/>
    </row>
    <row r="60" spans="1:7" ht="18.75" customHeight="1">
      <c r="A60" s="14"/>
      <c r="B60" s="184"/>
      <c r="C60" s="17"/>
      <c r="D60" s="17"/>
      <c r="E60" s="17"/>
      <c r="F60" s="17"/>
      <c r="G60" s="17"/>
    </row>
    <row r="61" spans="1:7" ht="18.75" customHeight="1">
      <c r="A61" s="14"/>
      <c r="B61" s="184"/>
      <c r="C61" s="17"/>
      <c r="D61" s="17"/>
      <c r="E61" s="17"/>
      <c r="F61" s="17"/>
      <c r="G61" s="17"/>
    </row>
    <row r="62" spans="1:7" ht="18.75" customHeight="1">
      <c r="A62" s="14"/>
      <c r="B62" s="184"/>
      <c r="C62" s="17"/>
      <c r="D62" s="17"/>
      <c r="E62" s="17"/>
      <c r="F62" s="17"/>
      <c r="G62" s="17"/>
    </row>
    <row r="63" spans="1:7" ht="18.75" customHeight="1">
      <c r="A63" s="14"/>
      <c r="B63" s="184"/>
      <c r="C63" s="17"/>
      <c r="D63" s="17"/>
      <c r="E63" s="17"/>
      <c r="F63" s="17"/>
      <c r="G63" s="17"/>
    </row>
    <row r="64" spans="1:7" ht="18.75" customHeight="1">
      <c r="A64" s="14"/>
      <c r="B64" s="184"/>
      <c r="C64" s="17"/>
      <c r="D64" s="17"/>
      <c r="E64" s="17"/>
      <c r="F64" s="17"/>
      <c r="G64" s="17"/>
    </row>
    <row r="65" spans="1:258" ht="18.75" customHeight="1">
      <c r="A65" s="14"/>
      <c r="B65" s="184"/>
      <c r="C65" s="17"/>
      <c r="D65" s="17"/>
      <c r="E65" s="17"/>
      <c r="F65" s="17"/>
      <c r="G65" s="17"/>
    </row>
    <row r="66" spans="1:258" ht="18.75" customHeight="1">
      <c r="A66" s="14"/>
      <c r="B66" s="184"/>
      <c r="C66" s="17"/>
      <c r="D66" s="17"/>
      <c r="E66" s="17"/>
      <c r="F66" s="17"/>
      <c r="G66" s="17"/>
    </row>
    <row r="67" spans="1:258" ht="18.75" customHeight="1">
      <c r="A67" s="14"/>
      <c r="B67" s="184"/>
      <c r="C67" s="17"/>
      <c r="D67" s="17"/>
      <c r="E67" s="17"/>
      <c r="F67" s="17"/>
      <c r="G67" s="17"/>
    </row>
    <row r="68" spans="1:258" ht="18.75" customHeight="1">
      <c r="A68" s="14"/>
      <c r="B68" s="184"/>
      <c r="C68" s="17"/>
      <c r="D68" s="17"/>
      <c r="E68" s="17"/>
      <c r="F68" s="17"/>
      <c r="G68" s="17"/>
    </row>
    <row r="69" spans="1:258" ht="18.75" customHeight="1">
      <c r="A69" s="14"/>
      <c r="B69" s="184"/>
      <c r="C69" s="17"/>
      <c r="D69" s="17"/>
      <c r="E69" s="17"/>
      <c r="F69" s="17"/>
      <c r="G69" s="17"/>
    </row>
    <row r="70" spans="1:258" ht="18.75" customHeight="1">
      <c r="A70" s="14"/>
      <c r="B70" s="185"/>
      <c r="C70" s="17"/>
      <c r="D70" s="17"/>
      <c r="E70" s="17"/>
      <c r="F70" s="17"/>
      <c r="G70" s="17"/>
    </row>
    <row r="71" spans="1:258" ht="18.75" customHeight="1">
      <c r="A71" s="14"/>
      <c r="B71" s="185"/>
      <c r="C71" s="17"/>
      <c r="D71" s="17"/>
      <c r="E71" s="17"/>
      <c r="F71" s="17"/>
      <c r="G71" s="17"/>
    </row>
    <row r="72" spans="1:258" ht="18.75" customHeight="1">
      <c r="A72" s="14"/>
      <c r="B72" s="185"/>
      <c r="C72" s="17"/>
      <c r="D72" s="17"/>
      <c r="E72" s="17"/>
      <c r="F72" s="17"/>
      <c r="G72" s="17"/>
    </row>
    <row r="73" spans="1:258" ht="18.75" customHeight="1">
      <c r="A73" s="14"/>
      <c r="B73" s="185"/>
      <c r="C73" s="17"/>
      <c r="D73" s="17"/>
      <c r="E73" s="17"/>
      <c r="F73" s="17"/>
      <c r="G73" s="17"/>
    </row>
    <row r="74" spans="1:258" ht="18.75" customHeight="1">
      <c r="A74" s="14"/>
      <c r="B74" s="185"/>
      <c r="C74" s="17"/>
      <c r="D74" s="17"/>
      <c r="E74" s="17"/>
      <c r="F74" s="17"/>
      <c r="G74" s="17"/>
    </row>
    <row r="75" spans="1:258" ht="18.75" customHeight="1">
      <c r="A75" s="14"/>
      <c r="B75" s="185"/>
      <c r="C75" s="17"/>
      <c r="D75" s="17"/>
      <c r="E75" s="17"/>
      <c r="F75" s="17"/>
      <c r="G75" s="17"/>
    </row>
    <row r="76" spans="1:258" ht="36.75" customHeight="1">
      <c r="A76" s="14"/>
      <c r="B76" s="184"/>
      <c r="C76" s="17"/>
      <c r="D76" s="17"/>
      <c r="E76" s="17"/>
      <c r="F76" s="17"/>
      <c r="G76" s="17"/>
      <c r="H76" s="25"/>
    </row>
    <row r="77" spans="1:258" ht="18.75" customHeight="1">
      <c r="A77" s="24"/>
      <c r="B77" s="18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84"/>
      <c r="D78" s="17"/>
      <c r="E78" s="17"/>
      <c r="F78" s="17"/>
      <c r="G78" s="17"/>
    </row>
    <row r="79" spans="1:258" ht="21.6">
      <c r="A79" s="28"/>
      <c r="B79" s="186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33" right="0.17" top="0.39370078740157483" bottom="0.27559055118110237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topLeftCell="A13" workbookViewId="0">
      <selection activeCell="B26" sqref="B26"/>
    </sheetView>
  </sheetViews>
  <sheetFormatPr defaultRowHeight="15.6"/>
  <cols>
    <col min="1" max="1" width="11.109375" style="27" customWidth="1"/>
    <col min="2" max="2" width="24.77734375" style="1" customWidth="1"/>
    <col min="3" max="3" width="13" style="16" customWidth="1"/>
    <col min="4" max="4" width="13" style="18" customWidth="1"/>
    <col min="5" max="5" width="13.33203125" style="18" customWidth="1"/>
    <col min="6" max="6" width="14.109375" style="1" customWidth="1"/>
    <col min="7" max="256" width="9" style="1"/>
    <col min="257" max="257" width="11.109375" style="1" customWidth="1"/>
    <col min="258" max="258" width="24.77734375" style="1" customWidth="1"/>
    <col min="259" max="260" width="13.6640625" style="1" customWidth="1"/>
    <col min="261" max="261" width="13.88671875" style="1" customWidth="1"/>
    <col min="262" max="262" width="16.33203125" style="1" customWidth="1"/>
    <col min="263" max="512" width="9" style="1"/>
    <col min="513" max="513" width="11.109375" style="1" customWidth="1"/>
    <col min="514" max="514" width="24.77734375" style="1" customWidth="1"/>
    <col min="515" max="516" width="13.6640625" style="1" customWidth="1"/>
    <col min="517" max="517" width="13.88671875" style="1" customWidth="1"/>
    <col min="518" max="518" width="16.33203125" style="1" customWidth="1"/>
    <col min="519" max="768" width="9" style="1"/>
    <col min="769" max="769" width="11.109375" style="1" customWidth="1"/>
    <col min="770" max="770" width="24.77734375" style="1" customWidth="1"/>
    <col min="771" max="772" width="13.6640625" style="1" customWidth="1"/>
    <col min="773" max="773" width="13.88671875" style="1" customWidth="1"/>
    <col min="774" max="774" width="16.33203125" style="1" customWidth="1"/>
    <col min="775" max="1024" width="9" style="1"/>
    <col min="1025" max="1025" width="11.109375" style="1" customWidth="1"/>
    <col min="1026" max="1026" width="24.77734375" style="1" customWidth="1"/>
    <col min="1027" max="1028" width="13.6640625" style="1" customWidth="1"/>
    <col min="1029" max="1029" width="13.88671875" style="1" customWidth="1"/>
    <col min="1030" max="1030" width="16.33203125" style="1" customWidth="1"/>
    <col min="1031" max="1280" width="9" style="1"/>
    <col min="1281" max="1281" width="11.109375" style="1" customWidth="1"/>
    <col min="1282" max="1282" width="24.77734375" style="1" customWidth="1"/>
    <col min="1283" max="1284" width="13.6640625" style="1" customWidth="1"/>
    <col min="1285" max="1285" width="13.88671875" style="1" customWidth="1"/>
    <col min="1286" max="1286" width="16.33203125" style="1" customWidth="1"/>
    <col min="1287" max="1536" width="9" style="1"/>
    <col min="1537" max="1537" width="11.109375" style="1" customWidth="1"/>
    <col min="1538" max="1538" width="24.77734375" style="1" customWidth="1"/>
    <col min="1539" max="1540" width="13.6640625" style="1" customWidth="1"/>
    <col min="1541" max="1541" width="13.88671875" style="1" customWidth="1"/>
    <col min="1542" max="1542" width="16.33203125" style="1" customWidth="1"/>
    <col min="1543" max="1792" width="9" style="1"/>
    <col min="1793" max="1793" width="11.109375" style="1" customWidth="1"/>
    <col min="1794" max="1794" width="24.77734375" style="1" customWidth="1"/>
    <col min="1795" max="1796" width="13.6640625" style="1" customWidth="1"/>
    <col min="1797" max="1797" width="13.88671875" style="1" customWidth="1"/>
    <col min="1798" max="1798" width="16.33203125" style="1" customWidth="1"/>
    <col min="1799" max="2048" width="9" style="1"/>
    <col min="2049" max="2049" width="11.109375" style="1" customWidth="1"/>
    <col min="2050" max="2050" width="24.77734375" style="1" customWidth="1"/>
    <col min="2051" max="2052" width="13.6640625" style="1" customWidth="1"/>
    <col min="2053" max="2053" width="13.88671875" style="1" customWidth="1"/>
    <col min="2054" max="2054" width="16.33203125" style="1" customWidth="1"/>
    <col min="2055" max="2304" width="9" style="1"/>
    <col min="2305" max="2305" width="11.109375" style="1" customWidth="1"/>
    <col min="2306" max="2306" width="24.77734375" style="1" customWidth="1"/>
    <col min="2307" max="2308" width="13.6640625" style="1" customWidth="1"/>
    <col min="2309" max="2309" width="13.88671875" style="1" customWidth="1"/>
    <col min="2310" max="2310" width="16.33203125" style="1" customWidth="1"/>
    <col min="2311" max="2560" width="9" style="1"/>
    <col min="2561" max="2561" width="11.109375" style="1" customWidth="1"/>
    <col min="2562" max="2562" width="24.77734375" style="1" customWidth="1"/>
    <col min="2563" max="2564" width="13.6640625" style="1" customWidth="1"/>
    <col min="2565" max="2565" width="13.88671875" style="1" customWidth="1"/>
    <col min="2566" max="2566" width="16.33203125" style="1" customWidth="1"/>
    <col min="2567" max="2816" width="9" style="1"/>
    <col min="2817" max="2817" width="11.109375" style="1" customWidth="1"/>
    <col min="2818" max="2818" width="24.77734375" style="1" customWidth="1"/>
    <col min="2819" max="2820" width="13.6640625" style="1" customWidth="1"/>
    <col min="2821" max="2821" width="13.88671875" style="1" customWidth="1"/>
    <col min="2822" max="2822" width="16.33203125" style="1" customWidth="1"/>
    <col min="2823" max="3072" width="9" style="1"/>
    <col min="3073" max="3073" width="11.109375" style="1" customWidth="1"/>
    <col min="3074" max="3074" width="24.77734375" style="1" customWidth="1"/>
    <col min="3075" max="3076" width="13.6640625" style="1" customWidth="1"/>
    <col min="3077" max="3077" width="13.88671875" style="1" customWidth="1"/>
    <col min="3078" max="3078" width="16.33203125" style="1" customWidth="1"/>
    <col min="3079" max="3328" width="9" style="1"/>
    <col min="3329" max="3329" width="11.109375" style="1" customWidth="1"/>
    <col min="3330" max="3330" width="24.77734375" style="1" customWidth="1"/>
    <col min="3331" max="3332" width="13.6640625" style="1" customWidth="1"/>
    <col min="3333" max="3333" width="13.88671875" style="1" customWidth="1"/>
    <col min="3334" max="3334" width="16.33203125" style="1" customWidth="1"/>
    <col min="3335" max="3584" width="9" style="1"/>
    <col min="3585" max="3585" width="11.109375" style="1" customWidth="1"/>
    <col min="3586" max="3586" width="24.77734375" style="1" customWidth="1"/>
    <col min="3587" max="3588" width="13.6640625" style="1" customWidth="1"/>
    <col min="3589" max="3589" width="13.88671875" style="1" customWidth="1"/>
    <col min="3590" max="3590" width="16.33203125" style="1" customWidth="1"/>
    <col min="3591" max="3840" width="9" style="1"/>
    <col min="3841" max="3841" width="11.109375" style="1" customWidth="1"/>
    <col min="3842" max="3842" width="24.77734375" style="1" customWidth="1"/>
    <col min="3843" max="3844" width="13.6640625" style="1" customWidth="1"/>
    <col min="3845" max="3845" width="13.88671875" style="1" customWidth="1"/>
    <col min="3846" max="3846" width="16.33203125" style="1" customWidth="1"/>
    <col min="3847" max="4096" width="9" style="1"/>
    <col min="4097" max="4097" width="11.109375" style="1" customWidth="1"/>
    <col min="4098" max="4098" width="24.77734375" style="1" customWidth="1"/>
    <col min="4099" max="4100" width="13.6640625" style="1" customWidth="1"/>
    <col min="4101" max="4101" width="13.88671875" style="1" customWidth="1"/>
    <col min="4102" max="4102" width="16.33203125" style="1" customWidth="1"/>
    <col min="4103" max="4352" width="9" style="1"/>
    <col min="4353" max="4353" width="11.109375" style="1" customWidth="1"/>
    <col min="4354" max="4354" width="24.77734375" style="1" customWidth="1"/>
    <col min="4355" max="4356" width="13.6640625" style="1" customWidth="1"/>
    <col min="4357" max="4357" width="13.88671875" style="1" customWidth="1"/>
    <col min="4358" max="4358" width="16.33203125" style="1" customWidth="1"/>
    <col min="4359" max="4608" width="9" style="1"/>
    <col min="4609" max="4609" width="11.109375" style="1" customWidth="1"/>
    <col min="4610" max="4610" width="24.77734375" style="1" customWidth="1"/>
    <col min="4611" max="4612" width="13.6640625" style="1" customWidth="1"/>
    <col min="4613" max="4613" width="13.88671875" style="1" customWidth="1"/>
    <col min="4614" max="4614" width="16.33203125" style="1" customWidth="1"/>
    <col min="4615" max="4864" width="9" style="1"/>
    <col min="4865" max="4865" width="11.109375" style="1" customWidth="1"/>
    <col min="4866" max="4866" width="24.77734375" style="1" customWidth="1"/>
    <col min="4867" max="4868" width="13.6640625" style="1" customWidth="1"/>
    <col min="4869" max="4869" width="13.88671875" style="1" customWidth="1"/>
    <col min="4870" max="4870" width="16.33203125" style="1" customWidth="1"/>
    <col min="4871" max="5120" width="9" style="1"/>
    <col min="5121" max="5121" width="11.109375" style="1" customWidth="1"/>
    <col min="5122" max="5122" width="24.77734375" style="1" customWidth="1"/>
    <col min="5123" max="5124" width="13.6640625" style="1" customWidth="1"/>
    <col min="5125" max="5125" width="13.88671875" style="1" customWidth="1"/>
    <col min="5126" max="5126" width="16.33203125" style="1" customWidth="1"/>
    <col min="5127" max="5376" width="9" style="1"/>
    <col min="5377" max="5377" width="11.109375" style="1" customWidth="1"/>
    <col min="5378" max="5378" width="24.77734375" style="1" customWidth="1"/>
    <col min="5379" max="5380" width="13.6640625" style="1" customWidth="1"/>
    <col min="5381" max="5381" width="13.88671875" style="1" customWidth="1"/>
    <col min="5382" max="5382" width="16.33203125" style="1" customWidth="1"/>
    <col min="5383" max="5632" width="9" style="1"/>
    <col min="5633" max="5633" width="11.109375" style="1" customWidth="1"/>
    <col min="5634" max="5634" width="24.77734375" style="1" customWidth="1"/>
    <col min="5635" max="5636" width="13.6640625" style="1" customWidth="1"/>
    <col min="5637" max="5637" width="13.88671875" style="1" customWidth="1"/>
    <col min="5638" max="5638" width="16.33203125" style="1" customWidth="1"/>
    <col min="5639" max="5888" width="9" style="1"/>
    <col min="5889" max="5889" width="11.109375" style="1" customWidth="1"/>
    <col min="5890" max="5890" width="24.77734375" style="1" customWidth="1"/>
    <col min="5891" max="5892" width="13.6640625" style="1" customWidth="1"/>
    <col min="5893" max="5893" width="13.88671875" style="1" customWidth="1"/>
    <col min="5894" max="5894" width="16.33203125" style="1" customWidth="1"/>
    <col min="5895" max="6144" width="9" style="1"/>
    <col min="6145" max="6145" width="11.109375" style="1" customWidth="1"/>
    <col min="6146" max="6146" width="24.77734375" style="1" customWidth="1"/>
    <col min="6147" max="6148" width="13.6640625" style="1" customWidth="1"/>
    <col min="6149" max="6149" width="13.88671875" style="1" customWidth="1"/>
    <col min="6150" max="6150" width="16.33203125" style="1" customWidth="1"/>
    <col min="6151" max="6400" width="9" style="1"/>
    <col min="6401" max="6401" width="11.109375" style="1" customWidth="1"/>
    <col min="6402" max="6402" width="24.77734375" style="1" customWidth="1"/>
    <col min="6403" max="6404" width="13.6640625" style="1" customWidth="1"/>
    <col min="6405" max="6405" width="13.88671875" style="1" customWidth="1"/>
    <col min="6406" max="6406" width="16.33203125" style="1" customWidth="1"/>
    <col min="6407" max="6656" width="9" style="1"/>
    <col min="6657" max="6657" width="11.109375" style="1" customWidth="1"/>
    <col min="6658" max="6658" width="24.77734375" style="1" customWidth="1"/>
    <col min="6659" max="6660" width="13.6640625" style="1" customWidth="1"/>
    <col min="6661" max="6661" width="13.88671875" style="1" customWidth="1"/>
    <col min="6662" max="6662" width="16.33203125" style="1" customWidth="1"/>
    <col min="6663" max="6912" width="9" style="1"/>
    <col min="6913" max="6913" width="11.109375" style="1" customWidth="1"/>
    <col min="6914" max="6914" width="24.77734375" style="1" customWidth="1"/>
    <col min="6915" max="6916" width="13.6640625" style="1" customWidth="1"/>
    <col min="6917" max="6917" width="13.88671875" style="1" customWidth="1"/>
    <col min="6918" max="6918" width="16.33203125" style="1" customWidth="1"/>
    <col min="6919" max="7168" width="9" style="1"/>
    <col min="7169" max="7169" width="11.109375" style="1" customWidth="1"/>
    <col min="7170" max="7170" width="24.77734375" style="1" customWidth="1"/>
    <col min="7171" max="7172" width="13.6640625" style="1" customWidth="1"/>
    <col min="7173" max="7173" width="13.88671875" style="1" customWidth="1"/>
    <col min="7174" max="7174" width="16.33203125" style="1" customWidth="1"/>
    <col min="7175" max="7424" width="9" style="1"/>
    <col min="7425" max="7425" width="11.109375" style="1" customWidth="1"/>
    <col min="7426" max="7426" width="24.77734375" style="1" customWidth="1"/>
    <col min="7427" max="7428" width="13.6640625" style="1" customWidth="1"/>
    <col min="7429" max="7429" width="13.88671875" style="1" customWidth="1"/>
    <col min="7430" max="7430" width="16.33203125" style="1" customWidth="1"/>
    <col min="7431" max="7680" width="9" style="1"/>
    <col min="7681" max="7681" width="11.109375" style="1" customWidth="1"/>
    <col min="7682" max="7682" width="24.77734375" style="1" customWidth="1"/>
    <col min="7683" max="7684" width="13.6640625" style="1" customWidth="1"/>
    <col min="7685" max="7685" width="13.88671875" style="1" customWidth="1"/>
    <col min="7686" max="7686" width="16.33203125" style="1" customWidth="1"/>
    <col min="7687" max="7936" width="9" style="1"/>
    <col min="7937" max="7937" width="11.109375" style="1" customWidth="1"/>
    <col min="7938" max="7938" width="24.77734375" style="1" customWidth="1"/>
    <col min="7939" max="7940" width="13.6640625" style="1" customWidth="1"/>
    <col min="7941" max="7941" width="13.88671875" style="1" customWidth="1"/>
    <col min="7942" max="7942" width="16.33203125" style="1" customWidth="1"/>
    <col min="7943" max="8192" width="9" style="1"/>
    <col min="8193" max="8193" width="11.109375" style="1" customWidth="1"/>
    <col min="8194" max="8194" width="24.77734375" style="1" customWidth="1"/>
    <col min="8195" max="8196" width="13.6640625" style="1" customWidth="1"/>
    <col min="8197" max="8197" width="13.88671875" style="1" customWidth="1"/>
    <col min="8198" max="8198" width="16.33203125" style="1" customWidth="1"/>
    <col min="8199" max="8448" width="9" style="1"/>
    <col min="8449" max="8449" width="11.109375" style="1" customWidth="1"/>
    <col min="8450" max="8450" width="24.77734375" style="1" customWidth="1"/>
    <col min="8451" max="8452" width="13.6640625" style="1" customWidth="1"/>
    <col min="8453" max="8453" width="13.88671875" style="1" customWidth="1"/>
    <col min="8454" max="8454" width="16.33203125" style="1" customWidth="1"/>
    <col min="8455" max="8704" width="9" style="1"/>
    <col min="8705" max="8705" width="11.109375" style="1" customWidth="1"/>
    <col min="8706" max="8706" width="24.77734375" style="1" customWidth="1"/>
    <col min="8707" max="8708" width="13.6640625" style="1" customWidth="1"/>
    <col min="8709" max="8709" width="13.88671875" style="1" customWidth="1"/>
    <col min="8710" max="8710" width="16.33203125" style="1" customWidth="1"/>
    <col min="8711" max="8960" width="9" style="1"/>
    <col min="8961" max="8961" width="11.109375" style="1" customWidth="1"/>
    <col min="8962" max="8962" width="24.77734375" style="1" customWidth="1"/>
    <col min="8963" max="8964" width="13.6640625" style="1" customWidth="1"/>
    <col min="8965" max="8965" width="13.88671875" style="1" customWidth="1"/>
    <col min="8966" max="8966" width="16.33203125" style="1" customWidth="1"/>
    <col min="8967" max="9216" width="9" style="1"/>
    <col min="9217" max="9217" width="11.109375" style="1" customWidth="1"/>
    <col min="9218" max="9218" width="24.77734375" style="1" customWidth="1"/>
    <col min="9219" max="9220" width="13.6640625" style="1" customWidth="1"/>
    <col min="9221" max="9221" width="13.88671875" style="1" customWidth="1"/>
    <col min="9222" max="9222" width="16.33203125" style="1" customWidth="1"/>
    <col min="9223" max="9472" width="9" style="1"/>
    <col min="9473" max="9473" width="11.109375" style="1" customWidth="1"/>
    <col min="9474" max="9474" width="24.77734375" style="1" customWidth="1"/>
    <col min="9475" max="9476" width="13.6640625" style="1" customWidth="1"/>
    <col min="9477" max="9477" width="13.88671875" style="1" customWidth="1"/>
    <col min="9478" max="9478" width="16.33203125" style="1" customWidth="1"/>
    <col min="9479" max="9728" width="9" style="1"/>
    <col min="9729" max="9729" width="11.109375" style="1" customWidth="1"/>
    <col min="9730" max="9730" width="24.77734375" style="1" customWidth="1"/>
    <col min="9731" max="9732" width="13.6640625" style="1" customWidth="1"/>
    <col min="9733" max="9733" width="13.88671875" style="1" customWidth="1"/>
    <col min="9734" max="9734" width="16.33203125" style="1" customWidth="1"/>
    <col min="9735" max="9984" width="9" style="1"/>
    <col min="9985" max="9985" width="11.109375" style="1" customWidth="1"/>
    <col min="9986" max="9986" width="24.77734375" style="1" customWidth="1"/>
    <col min="9987" max="9988" width="13.6640625" style="1" customWidth="1"/>
    <col min="9989" max="9989" width="13.88671875" style="1" customWidth="1"/>
    <col min="9990" max="9990" width="16.33203125" style="1" customWidth="1"/>
    <col min="9991" max="10240" width="9" style="1"/>
    <col min="10241" max="10241" width="11.109375" style="1" customWidth="1"/>
    <col min="10242" max="10242" width="24.77734375" style="1" customWidth="1"/>
    <col min="10243" max="10244" width="13.6640625" style="1" customWidth="1"/>
    <col min="10245" max="10245" width="13.88671875" style="1" customWidth="1"/>
    <col min="10246" max="10246" width="16.33203125" style="1" customWidth="1"/>
    <col min="10247" max="10496" width="9" style="1"/>
    <col min="10497" max="10497" width="11.109375" style="1" customWidth="1"/>
    <col min="10498" max="10498" width="24.77734375" style="1" customWidth="1"/>
    <col min="10499" max="10500" width="13.6640625" style="1" customWidth="1"/>
    <col min="10501" max="10501" width="13.88671875" style="1" customWidth="1"/>
    <col min="10502" max="10502" width="16.33203125" style="1" customWidth="1"/>
    <col min="10503" max="10752" width="9" style="1"/>
    <col min="10753" max="10753" width="11.109375" style="1" customWidth="1"/>
    <col min="10754" max="10754" width="24.77734375" style="1" customWidth="1"/>
    <col min="10755" max="10756" width="13.6640625" style="1" customWidth="1"/>
    <col min="10757" max="10757" width="13.88671875" style="1" customWidth="1"/>
    <col min="10758" max="10758" width="16.33203125" style="1" customWidth="1"/>
    <col min="10759" max="11008" width="9" style="1"/>
    <col min="11009" max="11009" width="11.109375" style="1" customWidth="1"/>
    <col min="11010" max="11010" width="24.77734375" style="1" customWidth="1"/>
    <col min="11011" max="11012" width="13.6640625" style="1" customWidth="1"/>
    <col min="11013" max="11013" width="13.88671875" style="1" customWidth="1"/>
    <col min="11014" max="11014" width="16.33203125" style="1" customWidth="1"/>
    <col min="11015" max="11264" width="9" style="1"/>
    <col min="11265" max="11265" width="11.109375" style="1" customWidth="1"/>
    <col min="11266" max="11266" width="24.77734375" style="1" customWidth="1"/>
    <col min="11267" max="11268" width="13.6640625" style="1" customWidth="1"/>
    <col min="11269" max="11269" width="13.88671875" style="1" customWidth="1"/>
    <col min="11270" max="11270" width="16.33203125" style="1" customWidth="1"/>
    <col min="11271" max="11520" width="9" style="1"/>
    <col min="11521" max="11521" width="11.109375" style="1" customWidth="1"/>
    <col min="11522" max="11522" width="24.77734375" style="1" customWidth="1"/>
    <col min="11523" max="11524" width="13.6640625" style="1" customWidth="1"/>
    <col min="11525" max="11525" width="13.88671875" style="1" customWidth="1"/>
    <col min="11526" max="11526" width="16.33203125" style="1" customWidth="1"/>
    <col min="11527" max="11776" width="9" style="1"/>
    <col min="11777" max="11777" width="11.109375" style="1" customWidth="1"/>
    <col min="11778" max="11778" width="24.77734375" style="1" customWidth="1"/>
    <col min="11779" max="11780" width="13.6640625" style="1" customWidth="1"/>
    <col min="11781" max="11781" width="13.88671875" style="1" customWidth="1"/>
    <col min="11782" max="11782" width="16.33203125" style="1" customWidth="1"/>
    <col min="11783" max="12032" width="9" style="1"/>
    <col min="12033" max="12033" width="11.109375" style="1" customWidth="1"/>
    <col min="12034" max="12034" width="24.77734375" style="1" customWidth="1"/>
    <col min="12035" max="12036" width="13.6640625" style="1" customWidth="1"/>
    <col min="12037" max="12037" width="13.88671875" style="1" customWidth="1"/>
    <col min="12038" max="12038" width="16.33203125" style="1" customWidth="1"/>
    <col min="12039" max="12288" width="9" style="1"/>
    <col min="12289" max="12289" width="11.109375" style="1" customWidth="1"/>
    <col min="12290" max="12290" width="24.77734375" style="1" customWidth="1"/>
    <col min="12291" max="12292" width="13.6640625" style="1" customWidth="1"/>
    <col min="12293" max="12293" width="13.88671875" style="1" customWidth="1"/>
    <col min="12294" max="12294" width="16.33203125" style="1" customWidth="1"/>
    <col min="12295" max="12544" width="9" style="1"/>
    <col min="12545" max="12545" width="11.109375" style="1" customWidth="1"/>
    <col min="12546" max="12546" width="24.77734375" style="1" customWidth="1"/>
    <col min="12547" max="12548" width="13.6640625" style="1" customWidth="1"/>
    <col min="12549" max="12549" width="13.88671875" style="1" customWidth="1"/>
    <col min="12550" max="12550" width="16.33203125" style="1" customWidth="1"/>
    <col min="12551" max="12800" width="9" style="1"/>
    <col min="12801" max="12801" width="11.109375" style="1" customWidth="1"/>
    <col min="12802" max="12802" width="24.77734375" style="1" customWidth="1"/>
    <col min="12803" max="12804" width="13.6640625" style="1" customWidth="1"/>
    <col min="12805" max="12805" width="13.88671875" style="1" customWidth="1"/>
    <col min="12806" max="12806" width="16.33203125" style="1" customWidth="1"/>
    <col min="12807" max="13056" width="9" style="1"/>
    <col min="13057" max="13057" width="11.109375" style="1" customWidth="1"/>
    <col min="13058" max="13058" width="24.77734375" style="1" customWidth="1"/>
    <col min="13059" max="13060" width="13.6640625" style="1" customWidth="1"/>
    <col min="13061" max="13061" width="13.88671875" style="1" customWidth="1"/>
    <col min="13062" max="13062" width="16.33203125" style="1" customWidth="1"/>
    <col min="13063" max="13312" width="9" style="1"/>
    <col min="13313" max="13313" width="11.109375" style="1" customWidth="1"/>
    <col min="13314" max="13314" width="24.77734375" style="1" customWidth="1"/>
    <col min="13315" max="13316" width="13.6640625" style="1" customWidth="1"/>
    <col min="13317" max="13317" width="13.88671875" style="1" customWidth="1"/>
    <col min="13318" max="13318" width="16.33203125" style="1" customWidth="1"/>
    <col min="13319" max="13568" width="9" style="1"/>
    <col min="13569" max="13569" width="11.109375" style="1" customWidth="1"/>
    <col min="13570" max="13570" width="24.77734375" style="1" customWidth="1"/>
    <col min="13571" max="13572" width="13.6640625" style="1" customWidth="1"/>
    <col min="13573" max="13573" width="13.88671875" style="1" customWidth="1"/>
    <col min="13574" max="13574" width="16.33203125" style="1" customWidth="1"/>
    <col min="13575" max="13824" width="9" style="1"/>
    <col min="13825" max="13825" width="11.109375" style="1" customWidth="1"/>
    <col min="13826" max="13826" width="24.77734375" style="1" customWidth="1"/>
    <col min="13827" max="13828" width="13.6640625" style="1" customWidth="1"/>
    <col min="13829" max="13829" width="13.88671875" style="1" customWidth="1"/>
    <col min="13830" max="13830" width="16.33203125" style="1" customWidth="1"/>
    <col min="13831" max="14080" width="9" style="1"/>
    <col min="14081" max="14081" width="11.109375" style="1" customWidth="1"/>
    <col min="14082" max="14082" width="24.77734375" style="1" customWidth="1"/>
    <col min="14083" max="14084" width="13.6640625" style="1" customWidth="1"/>
    <col min="14085" max="14085" width="13.88671875" style="1" customWidth="1"/>
    <col min="14086" max="14086" width="16.33203125" style="1" customWidth="1"/>
    <col min="14087" max="14336" width="9" style="1"/>
    <col min="14337" max="14337" width="11.109375" style="1" customWidth="1"/>
    <col min="14338" max="14338" width="24.77734375" style="1" customWidth="1"/>
    <col min="14339" max="14340" width="13.6640625" style="1" customWidth="1"/>
    <col min="14341" max="14341" width="13.88671875" style="1" customWidth="1"/>
    <col min="14342" max="14342" width="16.33203125" style="1" customWidth="1"/>
    <col min="14343" max="14592" width="9" style="1"/>
    <col min="14593" max="14593" width="11.109375" style="1" customWidth="1"/>
    <col min="14594" max="14594" width="24.77734375" style="1" customWidth="1"/>
    <col min="14595" max="14596" width="13.6640625" style="1" customWidth="1"/>
    <col min="14597" max="14597" width="13.88671875" style="1" customWidth="1"/>
    <col min="14598" max="14598" width="16.33203125" style="1" customWidth="1"/>
    <col min="14599" max="14848" width="9" style="1"/>
    <col min="14849" max="14849" width="11.109375" style="1" customWidth="1"/>
    <col min="14850" max="14850" width="24.77734375" style="1" customWidth="1"/>
    <col min="14851" max="14852" width="13.6640625" style="1" customWidth="1"/>
    <col min="14853" max="14853" width="13.88671875" style="1" customWidth="1"/>
    <col min="14854" max="14854" width="16.33203125" style="1" customWidth="1"/>
    <col min="14855" max="15104" width="9" style="1"/>
    <col min="15105" max="15105" width="11.109375" style="1" customWidth="1"/>
    <col min="15106" max="15106" width="24.77734375" style="1" customWidth="1"/>
    <col min="15107" max="15108" width="13.6640625" style="1" customWidth="1"/>
    <col min="15109" max="15109" width="13.88671875" style="1" customWidth="1"/>
    <col min="15110" max="15110" width="16.33203125" style="1" customWidth="1"/>
    <col min="15111" max="15360" width="9" style="1"/>
    <col min="15361" max="15361" width="11.109375" style="1" customWidth="1"/>
    <col min="15362" max="15362" width="24.77734375" style="1" customWidth="1"/>
    <col min="15363" max="15364" width="13.6640625" style="1" customWidth="1"/>
    <col min="15365" max="15365" width="13.88671875" style="1" customWidth="1"/>
    <col min="15366" max="15366" width="16.33203125" style="1" customWidth="1"/>
    <col min="15367" max="15616" width="9" style="1"/>
    <col min="15617" max="15617" width="11.109375" style="1" customWidth="1"/>
    <col min="15618" max="15618" width="24.77734375" style="1" customWidth="1"/>
    <col min="15619" max="15620" width="13.6640625" style="1" customWidth="1"/>
    <col min="15621" max="15621" width="13.88671875" style="1" customWidth="1"/>
    <col min="15622" max="15622" width="16.33203125" style="1" customWidth="1"/>
    <col min="15623" max="15872" width="9" style="1"/>
    <col min="15873" max="15873" width="11.109375" style="1" customWidth="1"/>
    <col min="15874" max="15874" width="24.77734375" style="1" customWidth="1"/>
    <col min="15875" max="15876" width="13.6640625" style="1" customWidth="1"/>
    <col min="15877" max="15877" width="13.88671875" style="1" customWidth="1"/>
    <col min="15878" max="15878" width="16.33203125" style="1" customWidth="1"/>
    <col min="15879" max="16128" width="9" style="1"/>
    <col min="16129" max="16129" width="11.109375" style="1" customWidth="1"/>
    <col min="16130" max="16130" width="24.77734375" style="1" customWidth="1"/>
    <col min="16131" max="16132" width="13.6640625" style="1" customWidth="1"/>
    <col min="16133" max="16133" width="13.88671875" style="1" customWidth="1"/>
    <col min="16134" max="16134" width="16.33203125" style="1" customWidth="1"/>
    <col min="16135" max="16384" width="9" style="1"/>
  </cols>
  <sheetData>
    <row r="1" spans="1:6" ht="30" customHeight="1">
      <c r="A1" s="212" t="s">
        <v>35</v>
      </c>
      <c r="B1" s="212"/>
      <c r="C1" s="212"/>
      <c r="D1" s="212"/>
      <c r="E1" s="212"/>
      <c r="F1" s="212"/>
    </row>
    <row r="2" spans="1:6" s="45" customFormat="1" ht="19.5" customHeight="1">
      <c r="A2" s="54" t="s">
        <v>0</v>
      </c>
      <c r="B2" s="55" t="s">
        <v>1</v>
      </c>
      <c r="C2" s="56" t="s">
        <v>2</v>
      </c>
      <c r="D2" s="56" t="s">
        <v>3</v>
      </c>
      <c r="E2" s="56" t="s">
        <v>4</v>
      </c>
      <c r="F2" s="55" t="s">
        <v>5</v>
      </c>
    </row>
    <row r="3" spans="1:6" s="45" customFormat="1" ht="17.25" customHeight="1">
      <c r="A3" s="40"/>
      <c r="B3" s="41" t="s">
        <v>58</v>
      </c>
      <c r="C3" s="42">
        <v>20538</v>
      </c>
      <c r="D3" s="43"/>
      <c r="E3" s="44">
        <f>C3</f>
        <v>20538</v>
      </c>
      <c r="F3" s="41"/>
    </row>
    <row r="4" spans="1:6" s="45" customFormat="1" ht="17.25" customHeight="1">
      <c r="A4" s="46" t="s">
        <v>37</v>
      </c>
      <c r="B4" s="47" t="s">
        <v>48</v>
      </c>
      <c r="C4" s="48">
        <v>20000</v>
      </c>
      <c r="D4" s="43"/>
      <c r="E4" s="44">
        <f>E3+C4-D4</f>
        <v>40538</v>
      </c>
      <c r="F4" s="41"/>
    </row>
    <row r="5" spans="1:6" s="45" customFormat="1" ht="17.25" customHeight="1">
      <c r="A5" s="46" t="s">
        <v>50</v>
      </c>
      <c r="B5" s="47" t="s">
        <v>9</v>
      </c>
      <c r="C5" s="42">
        <v>32900</v>
      </c>
      <c r="D5" s="43"/>
      <c r="E5" s="44">
        <f t="shared" ref="E5:E44" si="0">E4+C5-D5</f>
        <v>73438</v>
      </c>
      <c r="F5" s="41"/>
    </row>
    <row r="6" spans="1:6" s="45" customFormat="1" ht="17.25" customHeight="1">
      <c r="A6" s="46" t="s">
        <v>51</v>
      </c>
      <c r="B6" s="47" t="s">
        <v>10</v>
      </c>
      <c r="C6" s="42">
        <v>55600</v>
      </c>
      <c r="D6" s="43"/>
      <c r="E6" s="44">
        <f t="shared" si="0"/>
        <v>129038</v>
      </c>
      <c r="F6" s="41"/>
    </row>
    <row r="7" spans="1:6" s="45" customFormat="1" ht="17.25" customHeight="1">
      <c r="A7" s="46" t="s">
        <v>49</v>
      </c>
      <c r="B7" s="49" t="s">
        <v>110</v>
      </c>
      <c r="C7" s="42">
        <v>200</v>
      </c>
      <c r="D7" s="43"/>
      <c r="E7" s="44">
        <f t="shared" si="0"/>
        <v>129238</v>
      </c>
      <c r="F7" s="41"/>
    </row>
    <row r="8" spans="1:6" s="45" customFormat="1" ht="17.25" customHeight="1">
      <c r="A8" s="46" t="s">
        <v>53</v>
      </c>
      <c r="B8" s="49" t="s">
        <v>54</v>
      </c>
      <c r="C8" s="42">
        <v>3000</v>
      </c>
      <c r="D8" s="43"/>
      <c r="E8" s="44">
        <f t="shared" si="0"/>
        <v>132238</v>
      </c>
      <c r="F8" s="41"/>
    </row>
    <row r="9" spans="1:6" s="45" customFormat="1" ht="17.25" customHeight="1">
      <c r="A9" s="46" t="s">
        <v>53</v>
      </c>
      <c r="B9" s="49" t="s">
        <v>55</v>
      </c>
      <c r="C9" s="42">
        <v>3000</v>
      </c>
      <c r="D9" s="43"/>
      <c r="E9" s="44">
        <f t="shared" si="0"/>
        <v>135238</v>
      </c>
      <c r="F9" s="41"/>
    </row>
    <row r="10" spans="1:6" s="45" customFormat="1" ht="17.25" customHeight="1">
      <c r="A10" s="46" t="s">
        <v>53</v>
      </c>
      <c r="B10" s="49" t="s">
        <v>56</v>
      </c>
      <c r="C10" s="42">
        <v>1100</v>
      </c>
      <c r="D10" s="43"/>
      <c r="E10" s="44">
        <f t="shared" si="0"/>
        <v>136338</v>
      </c>
      <c r="F10" s="41"/>
    </row>
    <row r="11" spans="1:6" s="45" customFormat="1" ht="17.25" customHeight="1">
      <c r="A11" s="46" t="s">
        <v>52</v>
      </c>
      <c r="B11" s="49" t="s">
        <v>10</v>
      </c>
      <c r="C11" s="42">
        <v>1000</v>
      </c>
      <c r="D11" s="43"/>
      <c r="E11" s="44">
        <f t="shared" si="0"/>
        <v>137338</v>
      </c>
      <c r="F11" s="41"/>
    </row>
    <row r="12" spans="1:6" s="45" customFormat="1" ht="17.25" customHeight="1">
      <c r="A12" s="46" t="s">
        <v>52</v>
      </c>
      <c r="B12" s="49" t="s">
        <v>57</v>
      </c>
      <c r="C12" s="42">
        <v>5000</v>
      </c>
      <c r="D12" s="43"/>
      <c r="E12" s="44">
        <f t="shared" si="0"/>
        <v>142338</v>
      </c>
      <c r="F12" s="41"/>
    </row>
    <row r="13" spans="1:6" s="45" customFormat="1" ht="17.25" customHeight="1">
      <c r="A13" s="46" t="s">
        <v>67</v>
      </c>
      <c r="B13" s="49" t="s">
        <v>110</v>
      </c>
      <c r="C13" s="42">
        <v>200</v>
      </c>
      <c r="D13" s="43"/>
      <c r="E13" s="44">
        <f t="shared" si="0"/>
        <v>142538</v>
      </c>
      <c r="F13" s="41"/>
    </row>
    <row r="14" spans="1:6" s="45" customFormat="1" ht="17.25" customHeight="1">
      <c r="A14" s="46" t="s">
        <v>67</v>
      </c>
      <c r="B14" s="49" t="s">
        <v>110</v>
      </c>
      <c r="C14" s="42">
        <v>200</v>
      </c>
      <c r="D14" s="43"/>
      <c r="E14" s="44">
        <f t="shared" si="0"/>
        <v>142738</v>
      </c>
      <c r="F14" s="41"/>
    </row>
    <row r="15" spans="1:6" s="45" customFormat="1" ht="17.25" customHeight="1">
      <c r="A15" s="46" t="s">
        <v>68</v>
      </c>
      <c r="B15" s="49" t="s">
        <v>10</v>
      </c>
      <c r="C15" s="42">
        <v>800</v>
      </c>
      <c r="D15" s="43"/>
      <c r="E15" s="44">
        <f t="shared" si="0"/>
        <v>143538</v>
      </c>
      <c r="F15" s="41"/>
    </row>
    <row r="16" spans="1:6" s="45" customFormat="1" ht="17.25" customHeight="1">
      <c r="A16" s="46" t="s">
        <v>68</v>
      </c>
      <c r="B16" s="49" t="s">
        <v>69</v>
      </c>
      <c r="C16" s="42">
        <v>1100</v>
      </c>
      <c r="D16" s="43"/>
      <c r="E16" s="44">
        <f t="shared" si="0"/>
        <v>144638</v>
      </c>
      <c r="F16" s="41"/>
    </row>
    <row r="17" spans="1:6" s="45" customFormat="1" ht="17.25" customHeight="1">
      <c r="A17" s="46" t="s">
        <v>68</v>
      </c>
      <c r="B17" s="49" t="s">
        <v>70</v>
      </c>
      <c r="C17" s="42">
        <v>3000</v>
      </c>
      <c r="D17" s="43"/>
      <c r="E17" s="44">
        <f t="shared" si="0"/>
        <v>147638</v>
      </c>
      <c r="F17" s="41"/>
    </row>
    <row r="18" spans="1:6" s="45" customFormat="1" ht="17.25" customHeight="1">
      <c r="A18" s="46" t="s">
        <v>72</v>
      </c>
      <c r="B18" s="49" t="s">
        <v>73</v>
      </c>
      <c r="C18" s="42">
        <v>3000</v>
      </c>
      <c r="D18" s="43"/>
      <c r="E18" s="44">
        <f t="shared" si="0"/>
        <v>150638</v>
      </c>
      <c r="F18" s="41"/>
    </row>
    <row r="19" spans="1:6" s="45" customFormat="1" ht="17.25" customHeight="1">
      <c r="A19" s="46" t="s">
        <v>72</v>
      </c>
      <c r="B19" s="49" t="s">
        <v>82</v>
      </c>
      <c r="C19" s="42">
        <v>3000</v>
      </c>
      <c r="D19" s="43"/>
      <c r="E19" s="44">
        <f t="shared" si="0"/>
        <v>153638</v>
      </c>
      <c r="F19" s="41"/>
    </row>
    <row r="20" spans="1:6" s="45" customFormat="1" ht="17.25" customHeight="1">
      <c r="A20" s="46" t="s">
        <v>72</v>
      </c>
      <c r="B20" s="49" t="s">
        <v>74</v>
      </c>
      <c r="C20" s="42"/>
      <c r="D20" s="43">
        <v>9034</v>
      </c>
      <c r="E20" s="44">
        <f t="shared" si="0"/>
        <v>144604</v>
      </c>
      <c r="F20" s="41"/>
    </row>
    <row r="21" spans="1:6" s="45" customFormat="1" ht="17.25" customHeight="1">
      <c r="A21" s="46" t="s">
        <v>71</v>
      </c>
      <c r="B21" s="49" t="s">
        <v>90</v>
      </c>
      <c r="C21" s="42"/>
      <c r="D21" s="43">
        <v>10000</v>
      </c>
      <c r="E21" s="44">
        <f t="shared" si="0"/>
        <v>134604</v>
      </c>
      <c r="F21" s="41"/>
    </row>
    <row r="22" spans="1:6" s="45" customFormat="1" ht="17.25" customHeight="1">
      <c r="A22" s="46" t="s">
        <v>71</v>
      </c>
      <c r="B22" s="50" t="s">
        <v>75</v>
      </c>
      <c r="C22" s="42"/>
      <c r="D22" s="43">
        <v>5280</v>
      </c>
      <c r="E22" s="44">
        <f t="shared" si="0"/>
        <v>129324</v>
      </c>
      <c r="F22" s="41"/>
    </row>
    <row r="23" spans="1:6" s="45" customFormat="1" ht="17.25" customHeight="1">
      <c r="A23" s="46" t="s">
        <v>71</v>
      </c>
      <c r="B23" s="49" t="s">
        <v>91</v>
      </c>
      <c r="C23" s="42"/>
      <c r="D23" s="43">
        <v>5200</v>
      </c>
      <c r="E23" s="44">
        <f t="shared" si="0"/>
        <v>124124</v>
      </c>
      <c r="F23" s="41"/>
    </row>
    <row r="24" spans="1:6" s="45" customFormat="1" ht="17.25" customHeight="1">
      <c r="A24" s="46" t="s">
        <v>77</v>
      </c>
      <c r="B24" s="49" t="s">
        <v>76</v>
      </c>
      <c r="C24" s="42"/>
      <c r="D24" s="43">
        <v>9600</v>
      </c>
      <c r="E24" s="44">
        <f t="shared" si="0"/>
        <v>114524</v>
      </c>
      <c r="F24" s="41"/>
    </row>
    <row r="25" spans="1:6" s="45" customFormat="1" ht="17.25" customHeight="1">
      <c r="A25" s="46" t="s">
        <v>77</v>
      </c>
      <c r="B25" s="49" t="s">
        <v>78</v>
      </c>
      <c r="C25" s="42"/>
      <c r="D25" s="43">
        <v>5547</v>
      </c>
      <c r="E25" s="44">
        <f t="shared" si="0"/>
        <v>108977</v>
      </c>
      <c r="F25" s="41"/>
    </row>
    <row r="26" spans="1:6" s="45" customFormat="1" ht="17.25" customHeight="1">
      <c r="A26" s="46" t="s">
        <v>77</v>
      </c>
      <c r="B26" s="49" t="s">
        <v>79</v>
      </c>
      <c r="C26" s="42"/>
      <c r="D26" s="43">
        <v>2400</v>
      </c>
      <c r="E26" s="44">
        <f t="shared" si="0"/>
        <v>106577</v>
      </c>
      <c r="F26" s="41"/>
    </row>
    <row r="27" spans="1:6" s="45" customFormat="1" ht="17.25" customHeight="1">
      <c r="A27" s="46" t="s">
        <v>80</v>
      </c>
      <c r="B27" s="49" t="s">
        <v>81</v>
      </c>
      <c r="C27" s="42">
        <v>100</v>
      </c>
      <c r="D27" s="43"/>
      <c r="E27" s="44">
        <f t="shared" si="0"/>
        <v>106677</v>
      </c>
      <c r="F27" s="41"/>
    </row>
    <row r="28" spans="1:6" s="45" customFormat="1" ht="17.25" customHeight="1">
      <c r="A28" s="46" t="s">
        <v>80</v>
      </c>
      <c r="B28" s="49" t="s">
        <v>112</v>
      </c>
      <c r="C28" s="42">
        <v>3000</v>
      </c>
      <c r="D28" s="43"/>
      <c r="E28" s="44">
        <f t="shared" si="0"/>
        <v>109677</v>
      </c>
      <c r="F28" s="41"/>
    </row>
    <row r="29" spans="1:6" s="45" customFormat="1" ht="17.25" customHeight="1">
      <c r="A29" s="46" t="s">
        <v>84</v>
      </c>
      <c r="B29" s="49" t="s">
        <v>83</v>
      </c>
      <c r="C29" s="42"/>
      <c r="D29" s="43">
        <v>5500</v>
      </c>
      <c r="E29" s="44">
        <f t="shared" si="0"/>
        <v>104177</v>
      </c>
      <c r="F29" s="41"/>
    </row>
    <row r="30" spans="1:6" s="45" customFormat="1" ht="17.25" customHeight="1">
      <c r="A30" s="46" t="s">
        <v>84</v>
      </c>
      <c r="B30" s="49" t="s">
        <v>85</v>
      </c>
      <c r="C30" s="42"/>
      <c r="D30" s="43">
        <v>5547</v>
      </c>
      <c r="E30" s="44">
        <f t="shared" si="0"/>
        <v>98630</v>
      </c>
      <c r="F30" s="41"/>
    </row>
    <row r="31" spans="1:6" s="45" customFormat="1" ht="17.25" customHeight="1">
      <c r="A31" s="46" t="s">
        <v>86</v>
      </c>
      <c r="B31" s="49" t="s">
        <v>87</v>
      </c>
      <c r="C31" s="42">
        <v>36</v>
      </c>
      <c r="D31" s="43"/>
      <c r="E31" s="44">
        <f t="shared" si="0"/>
        <v>98666</v>
      </c>
      <c r="F31" s="41"/>
    </row>
    <row r="32" spans="1:6" s="45" customFormat="1" ht="17.25" customHeight="1">
      <c r="A32" s="46" t="s">
        <v>89</v>
      </c>
      <c r="B32" s="49" t="s">
        <v>92</v>
      </c>
      <c r="C32" s="42"/>
      <c r="D32" s="43">
        <v>2100</v>
      </c>
      <c r="E32" s="44">
        <f t="shared" si="0"/>
        <v>96566</v>
      </c>
      <c r="F32" s="41"/>
    </row>
    <row r="33" spans="1:6" s="45" customFormat="1" ht="17.25" customHeight="1">
      <c r="A33" s="46" t="s">
        <v>89</v>
      </c>
      <c r="B33" s="49" t="s">
        <v>93</v>
      </c>
      <c r="C33" s="42"/>
      <c r="D33" s="43">
        <v>8000</v>
      </c>
      <c r="E33" s="44">
        <f t="shared" si="0"/>
        <v>88566</v>
      </c>
      <c r="F33" s="41"/>
    </row>
    <row r="34" spans="1:6" s="45" customFormat="1" ht="17.25" customHeight="1">
      <c r="A34" s="46" t="s">
        <v>88</v>
      </c>
      <c r="B34" s="49" t="s">
        <v>94</v>
      </c>
      <c r="C34" s="42"/>
      <c r="D34" s="43">
        <v>900</v>
      </c>
      <c r="E34" s="44">
        <f t="shared" si="0"/>
        <v>87666</v>
      </c>
      <c r="F34" s="41"/>
    </row>
    <row r="35" spans="1:6" s="45" customFormat="1" ht="17.25" customHeight="1">
      <c r="A35" s="46" t="s">
        <v>88</v>
      </c>
      <c r="B35" s="49" t="s">
        <v>95</v>
      </c>
      <c r="C35" s="42"/>
      <c r="D35" s="43">
        <v>3600</v>
      </c>
      <c r="E35" s="44">
        <f t="shared" si="0"/>
        <v>84066</v>
      </c>
      <c r="F35" s="41"/>
    </row>
    <row r="36" spans="1:6" s="45" customFormat="1" ht="17.25" customHeight="1">
      <c r="A36" s="46" t="s">
        <v>88</v>
      </c>
      <c r="B36" s="49" t="s">
        <v>96</v>
      </c>
      <c r="C36" s="42"/>
      <c r="D36" s="43">
        <v>6600</v>
      </c>
      <c r="E36" s="44">
        <f t="shared" si="0"/>
        <v>77466</v>
      </c>
      <c r="F36" s="41"/>
    </row>
    <row r="37" spans="1:6" s="45" customFormat="1" ht="17.25" customHeight="1">
      <c r="A37" s="46" t="s">
        <v>97</v>
      </c>
      <c r="B37" s="49" t="s">
        <v>98</v>
      </c>
      <c r="C37" s="42"/>
      <c r="D37" s="43">
        <v>5547</v>
      </c>
      <c r="E37" s="44">
        <f t="shared" si="0"/>
        <v>71919</v>
      </c>
      <c r="F37" s="41"/>
    </row>
    <row r="38" spans="1:6" s="45" customFormat="1" ht="17.25" customHeight="1">
      <c r="A38" s="46" t="s">
        <v>99</v>
      </c>
      <c r="B38" s="49" t="s">
        <v>100</v>
      </c>
      <c r="C38" s="42"/>
      <c r="D38" s="43">
        <v>5547</v>
      </c>
      <c r="E38" s="44">
        <f t="shared" si="0"/>
        <v>66372</v>
      </c>
      <c r="F38" s="41"/>
    </row>
    <row r="39" spans="1:6" s="45" customFormat="1" ht="17.25" customHeight="1">
      <c r="A39" s="46" t="s">
        <v>102</v>
      </c>
      <c r="B39" s="49" t="s">
        <v>103</v>
      </c>
      <c r="C39" s="42"/>
      <c r="D39" s="43">
        <v>21590</v>
      </c>
      <c r="E39" s="44">
        <f t="shared" si="0"/>
        <v>44782</v>
      </c>
      <c r="F39" s="41"/>
    </row>
    <row r="40" spans="1:6" s="45" customFormat="1" ht="17.25" customHeight="1">
      <c r="A40" s="46" t="s">
        <v>102</v>
      </c>
      <c r="B40" s="49" t="s">
        <v>104</v>
      </c>
      <c r="C40" s="42"/>
      <c r="D40" s="43">
        <v>1200</v>
      </c>
      <c r="E40" s="44">
        <f t="shared" si="0"/>
        <v>43582</v>
      </c>
      <c r="F40" s="41"/>
    </row>
    <row r="41" spans="1:6" s="45" customFormat="1" ht="17.25" customHeight="1">
      <c r="A41" s="46" t="s">
        <v>101</v>
      </c>
      <c r="B41" s="49" t="s">
        <v>105</v>
      </c>
      <c r="C41" s="42"/>
      <c r="D41" s="43">
        <v>2400</v>
      </c>
      <c r="E41" s="44">
        <f t="shared" si="0"/>
        <v>41182</v>
      </c>
      <c r="F41" s="41"/>
    </row>
    <row r="42" spans="1:6" s="45" customFormat="1" ht="17.25" customHeight="1">
      <c r="A42" s="46" t="s">
        <v>101</v>
      </c>
      <c r="B42" s="49" t="s">
        <v>106</v>
      </c>
      <c r="C42" s="42"/>
      <c r="D42" s="43">
        <v>6960</v>
      </c>
      <c r="E42" s="44">
        <f t="shared" si="0"/>
        <v>34222</v>
      </c>
      <c r="F42" s="41"/>
    </row>
    <row r="43" spans="1:6" s="45" customFormat="1" ht="17.25" customHeight="1">
      <c r="A43" s="46" t="s">
        <v>101</v>
      </c>
      <c r="B43" s="49" t="s">
        <v>107</v>
      </c>
      <c r="C43" s="42"/>
      <c r="D43" s="43">
        <v>14400</v>
      </c>
      <c r="E43" s="44">
        <f t="shared" si="0"/>
        <v>19822</v>
      </c>
      <c r="F43" s="41"/>
    </row>
    <row r="44" spans="1:6" s="45" customFormat="1" ht="17.25" customHeight="1">
      <c r="A44" s="46" t="s">
        <v>101</v>
      </c>
      <c r="B44" s="49" t="s">
        <v>108</v>
      </c>
      <c r="C44" s="42"/>
      <c r="D44" s="43">
        <v>5547</v>
      </c>
      <c r="E44" s="44">
        <f t="shared" si="0"/>
        <v>14275</v>
      </c>
      <c r="F44" s="41"/>
    </row>
    <row r="45" spans="1:6" s="45" customFormat="1" ht="18" customHeight="1">
      <c r="A45" s="46"/>
      <c r="B45" s="49"/>
      <c r="C45" s="42"/>
      <c r="D45" s="43"/>
      <c r="E45" s="44"/>
      <c r="F45" s="41"/>
    </row>
    <row r="46" spans="1:6" s="53" customFormat="1" ht="18" customHeight="1">
      <c r="A46" s="213" t="s">
        <v>6</v>
      </c>
      <c r="B46" s="214"/>
      <c r="C46" s="32">
        <f>SUM(C2:C45)</f>
        <v>156774</v>
      </c>
      <c r="D46" s="51">
        <f>SUM(D2:D45)</f>
        <v>142499</v>
      </c>
      <c r="E46" s="32">
        <f>C46-D46</f>
        <v>14275</v>
      </c>
      <c r="F46" s="52"/>
    </row>
    <row r="47" spans="1:6" s="62" customFormat="1" ht="30.75" customHeight="1">
      <c r="A47" s="14" t="s">
        <v>126</v>
      </c>
      <c r="B47" s="58" t="s">
        <v>128</v>
      </c>
      <c r="C47" s="59" t="s">
        <v>129</v>
      </c>
      <c r="D47" s="60"/>
      <c r="E47" s="61" t="s">
        <v>127</v>
      </c>
    </row>
    <row r="48" spans="1:6" ht="20.100000000000001" customHeight="1">
      <c r="A48" s="14"/>
      <c r="B48" s="15"/>
      <c r="D48" s="17"/>
    </row>
    <row r="49" spans="1:5" ht="20.100000000000001" customHeight="1">
      <c r="A49" s="14"/>
      <c r="B49" s="15"/>
      <c r="D49" s="17"/>
    </row>
    <row r="50" spans="1:5" ht="20.100000000000001" customHeight="1">
      <c r="A50" s="14"/>
      <c r="B50" s="19"/>
      <c r="C50" s="20"/>
      <c r="D50" s="17"/>
    </row>
    <row r="51" spans="1:5" ht="20.100000000000001" customHeight="1">
      <c r="A51" s="14"/>
      <c r="B51" s="15"/>
      <c r="D51" s="17"/>
    </row>
    <row r="52" spans="1:5">
      <c r="A52" s="14"/>
      <c r="B52" s="15"/>
      <c r="D52" s="17"/>
    </row>
    <row r="53" spans="1:5">
      <c r="A53" s="14"/>
      <c r="B53" s="15"/>
      <c r="D53" s="17"/>
    </row>
    <row r="54" spans="1:5">
      <c r="A54" s="14"/>
      <c r="B54" s="15"/>
      <c r="D54" s="17"/>
    </row>
    <row r="55" spans="1:5" ht="21.6">
      <c r="A55" s="14"/>
      <c r="B55" s="21"/>
      <c r="D55" s="17"/>
      <c r="E55" s="22"/>
    </row>
    <row r="56" spans="1:5">
      <c r="A56" s="14"/>
      <c r="B56" s="15"/>
      <c r="D56" s="17"/>
    </row>
    <row r="57" spans="1:5">
      <c r="A57" s="14"/>
      <c r="B57" s="23"/>
      <c r="C57" s="17"/>
      <c r="D57" s="17"/>
    </row>
    <row r="58" spans="1:5" ht="18.75" customHeight="1">
      <c r="A58" s="14"/>
      <c r="B58" s="23"/>
      <c r="C58" s="17"/>
      <c r="D58" s="17"/>
    </row>
    <row r="59" spans="1:5" ht="18.75" customHeight="1">
      <c r="A59" s="14"/>
      <c r="B59" s="23"/>
      <c r="C59" s="17"/>
      <c r="D59" s="17"/>
    </row>
    <row r="60" spans="1:5" ht="18.75" customHeight="1">
      <c r="A60" s="14"/>
      <c r="B60" s="23"/>
      <c r="C60" s="17"/>
      <c r="D60" s="17"/>
    </row>
    <row r="61" spans="1:5" ht="18.75" customHeight="1">
      <c r="A61" s="14"/>
      <c r="B61" s="23"/>
      <c r="C61" s="17"/>
      <c r="D61" s="17"/>
    </row>
    <row r="62" spans="1:5" ht="18.75" customHeight="1">
      <c r="A62" s="14"/>
      <c r="B62" s="23"/>
      <c r="C62" s="17"/>
      <c r="D62" s="17"/>
    </row>
    <row r="63" spans="1:5" ht="18.75" customHeight="1">
      <c r="A63" s="14"/>
      <c r="B63" s="23"/>
      <c r="C63" s="17"/>
      <c r="D63" s="17"/>
    </row>
    <row r="64" spans="1:5" ht="18.75" customHeight="1">
      <c r="A64" s="14"/>
      <c r="B64" s="23"/>
      <c r="C64" s="17"/>
      <c r="D64" s="17"/>
    </row>
    <row r="65" spans="1:4" ht="18.75" customHeight="1">
      <c r="A65" s="14"/>
      <c r="B65" s="23"/>
      <c r="C65" s="17"/>
      <c r="D65" s="17"/>
    </row>
    <row r="66" spans="1:4" ht="18.75" customHeight="1">
      <c r="A66" s="14"/>
      <c r="B66" s="23"/>
      <c r="C66" s="17"/>
      <c r="D66" s="17"/>
    </row>
    <row r="67" spans="1:4" ht="18.75" customHeight="1">
      <c r="A67" s="14"/>
      <c r="B67" s="23"/>
      <c r="C67" s="17"/>
      <c r="D67" s="17"/>
    </row>
    <row r="68" spans="1:4" ht="18.75" customHeight="1">
      <c r="A68" s="14"/>
      <c r="B68" s="23"/>
      <c r="C68" s="17"/>
      <c r="D68" s="17"/>
    </row>
    <row r="69" spans="1:4" ht="18.75" customHeight="1">
      <c r="A69" s="14"/>
      <c r="B69" s="23"/>
      <c r="C69" s="17"/>
      <c r="D69" s="17"/>
    </row>
    <row r="70" spans="1:4" ht="18.75" customHeight="1">
      <c r="A70" s="14"/>
      <c r="B70" s="23"/>
      <c r="C70" s="17"/>
      <c r="D70" s="17"/>
    </row>
    <row r="71" spans="1:4" ht="18.75" customHeight="1">
      <c r="A71" s="14"/>
      <c r="B71" s="23"/>
      <c r="C71" s="17"/>
      <c r="D71" s="17"/>
    </row>
    <row r="72" spans="1:4" ht="18.75" customHeight="1">
      <c r="A72" s="14"/>
      <c r="B72" s="23"/>
      <c r="C72" s="17"/>
      <c r="D72" s="17"/>
    </row>
    <row r="73" spans="1:4" ht="18.75" customHeight="1">
      <c r="A73" s="14"/>
      <c r="B73" s="23"/>
      <c r="C73" s="17"/>
      <c r="D73" s="17"/>
    </row>
    <row r="74" spans="1:4" ht="18.75" customHeight="1">
      <c r="A74" s="14"/>
      <c r="B74" s="23"/>
      <c r="C74" s="17"/>
      <c r="D74" s="17"/>
    </row>
    <row r="75" spans="1:4" ht="18.75" customHeight="1">
      <c r="A75" s="14"/>
      <c r="B75" s="23"/>
      <c r="C75" s="17"/>
      <c r="D75" s="17"/>
    </row>
    <row r="76" spans="1:4" ht="18.75" customHeight="1">
      <c r="A76" s="14"/>
      <c r="B76" s="23"/>
      <c r="C76" s="17"/>
      <c r="D76" s="17"/>
    </row>
    <row r="77" spans="1:4" ht="18.75" customHeight="1">
      <c r="A77" s="14"/>
      <c r="B77" s="23"/>
      <c r="C77" s="17"/>
      <c r="D77" s="17"/>
    </row>
    <row r="78" spans="1:4" ht="18.75" customHeight="1">
      <c r="A78" s="14"/>
      <c r="B78" s="23"/>
      <c r="C78" s="17"/>
      <c r="D78" s="17"/>
    </row>
    <row r="79" spans="1:4" ht="18.75" customHeight="1">
      <c r="A79" s="14"/>
      <c r="B79" s="23"/>
      <c r="C79" s="17"/>
      <c r="D79" s="17"/>
    </row>
    <row r="80" spans="1:4" ht="18.75" customHeight="1">
      <c r="A80" s="14"/>
      <c r="B80" s="23"/>
      <c r="C80" s="17"/>
      <c r="D80" s="17"/>
    </row>
    <row r="81" spans="1:256" ht="18.75" customHeight="1">
      <c r="A81" s="14"/>
      <c r="B81" s="23"/>
      <c r="C81" s="17"/>
      <c r="D81" s="17"/>
    </row>
    <row r="82" spans="1:256" ht="18.75" customHeight="1">
      <c r="A82" s="14"/>
      <c r="B82" s="23"/>
      <c r="C82" s="17"/>
      <c r="D82" s="17"/>
    </row>
    <row r="83" spans="1:256" ht="18.75" customHeight="1">
      <c r="A83" s="14"/>
      <c r="B83" s="23"/>
      <c r="C83" s="17"/>
      <c r="D83" s="17"/>
    </row>
    <row r="84" spans="1:256" ht="18.75" customHeight="1">
      <c r="A84" s="14"/>
      <c r="B84" s="24"/>
      <c r="C84" s="17"/>
      <c r="D84" s="17"/>
    </row>
    <row r="85" spans="1:256" ht="18.75" customHeight="1">
      <c r="A85" s="14"/>
      <c r="B85" s="24"/>
      <c r="C85" s="17"/>
      <c r="D85" s="17"/>
    </row>
    <row r="86" spans="1:256" ht="18.75" customHeight="1">
      <c r="A86" s="14"/>
      <c r="B86" s="24"/>
      <c r="C86" s="17"/>
      <c r="D86" s="17"/>
    </row>
    <row r="87" spans="1:256" ht="18.75" customHeight="1">
      <c r="A87" s="14"/>
      <c r="B87" s="24"/>
      <c r="C87" s="17"/>
      <c r="D87" s="17"/>
    </row>
    <row r="88" spans="1:256" ht="18.75" customHeight="1">
      <c r="A88" s="14"/>
      <c r="B88" s="24"/>
      <c r="C88" s="17"/>
      <c r="D88" s="17"/>
    </row>
    <row r="89" spans="1:256" ht="18.75" customHeight="1">
      <c r="A89" s="14"/>
      <c r="B89" s="24"/>
      <c r="C89" s="17"/>
      <c r="D89" s="17"/>
    </row>
    <row r="90" spans="1:256" ht="36.75" customHeight="1">
      <c r="A90" s="14"/>
      <c r="B90" s="23"/>
      <c r="C90" s="17"/>
      <c r="D90" s="17"/>
      <c r="F90" s="25"/>
    </row>
    <row r="91" spans="1:256" ht="18.75" customHeight="1">
      <c r="A91" s="24"/>
      <c r="B91" s="21"/>
      <c r="C91" s="24"/>
      <c r="D91" s="24"/>
      <c r="E91" s="26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ht="18.75" customHeight="1">
      <c r="B92" s="23"/>
      <c r="D92" s="17"/>
    </row>
    <row r="93" spans="1:256" ht="21.6">
      <c r="A93" s="28"/>
      <c r="B93" s="29"/>
      <c r="D93" s="17"/>
      <c r="E93" s="30"/>
    </row>
    <row r="94" spans="1:256">
      <c r="A94" s="31"/>
    </row>
  </sheetData>
  <mergeCells count="2">
    <mergeCell ref="A1:F1"/>
    <mergeCell ref="A46:B46"/>
  </mergeCells>
  <phoneticPr fontId="2" type="noConversion"/>
  <pageMargins left="0.7" right="0.7" top="0.3" bottom="0.24" header="0.17" footer="0.17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workbookViewId="0">
      <selection activeCell="AE6" sqref="AE6"/>
    </sheetView>
  </sheetViews>
  <sheetFormatPr defaultRowHeight="16.2"/>
  <cols>
    <col min="1" max="2" width="3.6640625" style="196" customWidth="1"/>
    <col min="3" max="3" width="2.88671875" style="196" customWidth="1"/>
    <col min="4" max="5" width="3.6640625" style="196" customWidth="1"/>
    <col min="6" max="6" width="0.88671875" style="196" customWidth="1"/>
    <col min="7" max="9" width="3.6640625" style="196" customWidth="1"/>
    <col min="10" max="10" width="4.5546875" style="196" customWidth="1"/>
    <col min="11" max="11" width="3.6640625" style="196" hidden="1" customWidth="1"/>
    <col min="12" max="12" width="4.6640625" style="196" customWidth="1"/>
    <col min="13" max="14" width="3.6640625" style="196" customWidth="1"/>
    <col min="15" max="15" width="4.6640625" style="196" customWidth="1"/>
    <col min="16" max="19" width="3.88671875" style="196" customWidth="1"/>
    <col min="20" max="20" width="1.77734375" style="196" customWidth="1"/>
    <col min="21" max="21" width="2.88671875" style="196" customWidth="1"/>
    <col min="22" max="23" width="3.77734375" style="196" customWidth="1"/>
    <col min="24" max="24" width="5.109375" style="196" customWidth="1"/>
    <col min="25" max="25" width="1.44140625" style="196" customWidth="1"/>
    <col min="26" max="256" width="8.88671875" style="196"/>
    <col min="257" max="261" width="3.6640625" style="196" customWidth="1"/>
    <col min="262" max="262" width="0.88671875" style="196" customWidth="1"/>
    <col min="263" max="265" width="3.6640625" style="196" customWidth="1"/>
    <col min="266" max="266" width="5.109375" style="196" customWidth="1"/>
    <col min="267" max="271" width="3.6640625" style="196" customWidth="1"/>
    <col min="272" max="276" width="3.88671875" style="196" customWidth="1"/>
    <col min="277" max="280" width="3.77734375" style="196" customWidth="1"/>
    <col min="281" max="281" width="2.109375" style="196" customWidth="1"/>
    <col min="282" max="512" width="8.88671875" style="196"/>
    <col min="513" max="517" width="3.6640625" style="196" customWidth="1"/>
    <col min="518" max="518" width="0.88671875" style="196" customWidth="1"/>
    <col min="519" max="521" width="3.6640625" style="196" customWidth="1"/>
    <col min="522" max="522" width="5.109375" style="196" customWidth="1"/>
    <col min="523" max="527" width="3.6640625" style="196" customWidth="1"/>
    <col min="528" max="532" width="3.88671875" style="196" customWidth="1"/>
    <col min="533" max="536" width="3.77734375" style="196" customWidth="1"/>
    <col min="537" max="537" width="2.109375" style="196" customWidth="1"/>
    <col min="538" max="768" width="8.88671875" style="196"/>
    <col min="769" max="773" width="3.6640625" style="196" customWidth="1"/>
    <col min="774" max="774" width="0.88671875" style="196" customWidth="1"/>
    <col min="775" max="777" width="3.6640625" style="196" customWidth="1"/>
    <col min="778" max="778" width="5.109375" style="196" customWidth="1"/>
    <col min="779" max="783" width="3.6640625" style="196" customWidth="1"/>
    <col min="784" max="788" width="3.88671875" style="196" customWidth="1"/>
    <col min="789" max="792" width="3.77734375" style="196" customWidth="1"/>
    <col min="793" max="793" width="2.109375" style="196" customWidth="1"/>
    <col min="794" max="1024" width="8.88671875" style="196"/>
    <col min="1025" max="1029" width="3.6640625" style="196" customWidth="1"/>
    <col min="1030" max="1030" width="0.88671875" style="196" customWidth="1"/>
    <col min="1031" max="1033" width="3.6640625" style="196" customWidth="1"/>
    <col min="1034" max="1034" width="5.109375" style="196" customWidth="1"/>
    <col min="1035" max="1039" width="3.6640625" style="196" customWidth="1"/>
    <col min="1040" max="1044" width="3.88671875" style="196" customWidth="1"/>
    <col min="1045" max="1048" width="3.77734375" style="196" customWidth="1"/>
    <col min="1049" max="1049" width="2.109375" style="196" customWidth="1"/>
    <col min="1050" max="1280" width="8.88671875" style="196"/>
    <col min="1281" max="1285" width="3.6640625" style="196" customWidth="1"/>
    <col min="1286" max="1286" width="0.88671875" style="196" customWidth="1"/>
    <col min="1287" max="1289" width="3.6640625" style="196" customWidth="1"/>
    <col min="1290" max="1290" width="5.109375" style="196" customWidth="1"/>
    <col min="1291" max="1295" width="3.6640625" style="196" customWidth="1"/>
    <col min="1296" max="1300" width="3.88671875" style="196" customWidth="1"/>
    <col min="1301" max="1304" width="3.77734375" style="196" customWidth="1"/>
    <col min="1305" max="1305" width="2.109375" style="196" customWidth="1"/>
    <col min="1306" max="1536" width="8.88671875" style="196"/>
    <col min="1537" max="1541" width="3.6640625" style="196" customWidth="1"/>
    <col min="1542" max="1542" width="0.88671875" style="196" customWidth="1"/>
    <col min="1543" max="1545" width="3.6640625" style="196" customWidth="1"/>
    <col min="1546" max="1546" width="5.109375" style="196" customWidth="1"/>
    <col min="1547" max="1551" width="3.6640625" style="196" customWidth="1"/>
    <col min="1552" max="1556" width="3.88671875" style="196" customWidth="1"/>
    <col min="1557" max="1560" width="3.77734375" style="196" customWidth="1"/>
    <col min="1561" max="1561" width="2.109375" style="196" customWidth="1"/>
    <col min="1562" max="1792" width="8.88671875" style="196"/>
    <col min="1793" max="1797" width="3.6640625" style="196" customWidth="1"/>
    <col min="1798" max="1798" width="0.88671875" style="196" customWidth="1"/>
    <col min="1799" max="1801" width="3.6640625" style="196" customWidth="1"/>
    <col min="1802" max="1802" width="5.109375" style="196" customWidth="1"/>
    <col min="1803" max="1807" width="3.6640625" style="196" customWidth="1"/>
    <col min="1808" max="1812" width="3.88671875" style="196" customWidth="1"/>
    <col min="1813" max="1816" width="3.77734375" style="196" customWidth="1"/>
    <col min="1817" max="1817" width="2.109375" style="196" customWidth="1"/>
    <col min="1818" max="2048" width="8.88671875" style="196"/>
    <col min="2049" max="2053" width="3.6640625" style="196" customWidth="1"/>
    <col min="2054" max="2054" width="0.88671875" style="196" customWidth="1"/>
    <col min="2055" max="2057" width="3.6640625" style="196" customWidth="1"/>
    <col min="2058" max="2058" width="5.109375" style="196" customWidth="1"/>
    <col min="2059" max="2063" width="3.6640625" style="196" customWidth="1"/>
    <col min="2064" max="2068" width="3.88671875" style="196" customWidth="1"/>
    <col min="2069" max="2072" width="3.77734375" style="196" customWidth="1"/>
    <col min="2073" max="2073" width="2.109375" style="196" customWidth="1"/>
    <col min="2074" max="2304" width="8.88671875" style="196"/>
    <col min="2305" max="2309" width="3.6640625" style="196" customWidth="1"/>
    <col min="2310" max="2310" width="0.88671875" style="196" customWidth="1"/>
    <col min="2311" max="2313" width="3.6640625" style="196" customWidth="1"/>
    <col min="2314" max="2314" width="5.109375" style="196" customWidth="1"/>
    <col min="2315" max="2319" width="3.6640625" style="196" customWidth="1"/>
    <col min="2320" max="2324" width="3.88671875" style="196" customWidth="1"/>
    <col min="2325" max="2328" width="3.77734375" style="196" customWidth="1"/>
    <col min="2329" max="2329" width="2.109375" style="196" customWidth="1"/>
    <col min="2330" max="2560" width="8.88671875" style="196"/>
    <col min="2561" max="2565" width="3.6640625" style="196" customWidth="1"/>
    <col min="2566" max="2566" width="0.88671875" style="196" customWidth="1"/>
    <col min="2567" max="2569" width="3.6640625" style="196" customWidth="1"/>
    <col min="2570" max="2570" width="5.109375" style="196" customWidth="1"/>
    <col min="2571" max="2575" width="3.6640625" style="196" customWidth="1"/>
    <col min="2576" max="2580" width="3.88671875" style="196" customWidth="1"/>
    <col min="2581" max="2584" width="3.77734375" style="196" customWidth="1"/>
    <col min="2585" max="2585" width="2.109375" style="196" customWidth="1"/>
    <col min="2586" max="2816" width="8.88671875" style="196"/>
    <col min="2817" max="2821" width="3.6640625" style="196" customWidth="1"/>
    <col min="2822" max="2822" width="0.88671875" style="196" customWidth="1"/>
    <col min="2823" max="2825" width="3.6640625" style="196" customWidth="1"/>
    <col min="2826" max="2826" width="5.109375" style="196" customWidth="1"/>
    <col min="2827" max="2831" width="3.6640625" style="196" customWidth="1"/>
    <col min="2832" max="2836" width="3.88671875" style="196" customWidth="1"/>
    <col min="2837" max="2840" width="3.77734375" style="196" customWidth="1"/>
    <col min="2841" max="2841" width="2.109375" style="196" customWidth="1"/>
    <col min="2842" max="3072" width="8.88671875" style="196"/>
    <col min="3073" max="3077" width="3.6640625" style="196" customWidth="1"/>
    <col min="3078" max="3078" width="0.88671875" style="196" customWidth="1"/>
    <col min="3079" max="3081" width="3.6640625" style="196" customWidth="1"/>
    <col min="3082" max="3082" width="5.109375" style="196" customWidth="1"/>
    <col min="3083" max="3087" width="3.6640625" style="196" customWidth="1"/>
    <col min="3088" max="3092" width="3.88671875" style="196" customWidth="1"/>
    <col min="3093" max="3096" width="3.77734375" style="196" customWidth="1"/>
    <col min="3097" max="3097" width="2.109375" style="196" customWidth="1"/>
    <col min="3098" max="3328" width="8.88671875" style="196"/>
    <col min="3329" max="3333" width="3.6640625" style="196" customWidth="1"/>
    <col min="3334" max="3334" width="0.88671875" style="196" customWidth="1"/>
    <col min="3335" max="3337" width="3.6640625" style="196" customWidth="1"/>
    <col min="3338" max="3338" width="5.109375" style="196" customWidth="1"/>
    <col min="3339" max="3343" width="3.6640625" style="196" customWidth="1"/>
    <col min="3344" max="3348" width="3.88671875" style="196" customWidth="1"/>
    <col min="3349" max="3352" width="3.77734375" style="196" customWidth="1"/>
    <col min="3353" max="3353" width="2.109375" style="196" customWidth="1"/>
    <col min="3354" max="3584" width="8.88671875" style="196"/>
    <col min="3585" max="3589" width="3.6640625" style="196" customWidth="1"/>
    <col min="3590" max="3590" width="0.88671875" style="196" customWidth="1"/>
    <col min="3591" max="3593" width="3.6640625" style="196" customWidth="1"/>
    <col min="3594" max="3594" width="5.109375" style="196" customWidth="1"/>
    <col min="3595" max="3599" width="3.6640625" style="196" customWidth="1"/>
    <col min="3600" max="3604" width="3.88671875" style="196" customWidth="1"/>
    <col min="3605" max="3608" width="3.77734375" style="196" customWidth="1"/>
    <col min="3609" max="3609" width="2.109375" style="196" customWidth="1"/>
    <col min="3610" max="3840" width="8.88671875" style="196"/>
    <col min="3841" max="3845" width="3.6640625" style="196" customWidth="1"/>
    <col min="3846" max="3846" width="0.88671875" style="196" customWidth="1"/>
    <col min="3847" max="3849" width="3.6640625" style="196" customWidth="1"/>
    <col min="3850" max="3850" width="5.109375" style="196" customWidth="1"/>
    <col min="3851" max="3855" width="3.6640625" style="196" customWidth="1"/>
    <col min="3856" max="3860" width="3.88671875" style="196" customWidth="1"/>
    <col min="3861" max="3864" width="3.77734375" style="196" customWidth="1"/>
    <col min="3865" max="3865" width="2.109375" style="196" customWidth="1"/>
    <col min="3866" max="4096" width="8.88671875" style="196"/>
    <col min="4097" max="4101" width="3.6640625" style="196" customWidth="1"/>
    <col min="4102" max="4102" width="0.88671875" style="196" customWidth="1"/>
    <col min="4103" max="4105" width="3.6640625" style="196" customWidth="1"/>
    <col min="4106" max="4106" width="5.109375" style="196" customWidth="1"/>
    <col min="4107" max="4111" width="3.6640625" style="196" customWidth="1"/>
    <col min="4112" max="4116" width="3.88671875" style="196" customWidth="1"/>
    <col min="4117" max="4120" width="3.77734375" style="196" customWidth="1"/>
    <col min="4121" max="4121" width="2.109375" style="196" customWidth="1"/>
    <col min="4122" max="4352" width="8.88671875" style="196"/>
    <col min="4353" max="4357" width="3.6640625" style="196" customWidth="1"/>
    <col min="4358" max="4358" width="0.88671875" style="196" customWidth="1"/>
    <col min="4359" max="4361" width="3.6640625" style="196" customWidth="1"/>
    <col min="4362" max="4362" width="5.109375" style="196" customWidth="1"/>
    <col min="4363" max="4367" width="3.6640625" style="196" customWidth="1"/>
    <col min="4368" max="4372" width="3.88671875" style="196" customWidth="1"/>
    <col min="4373" max="4376" width="3.77734375" style="196" customWidth="1"/>
    <col min="4377" max="4377" width="2.109375" style="196" customWidth="1"/>
    <col min="4378" max="4608" width="8.88671875" style="196"/>
    <col min="4609" max="4613" width="3.6640625" style="196" customWidth="1"/>
    <col min="4614" max="4614" width="0.88671875" style="196" customWidth="1"/>
    <col min="4615" max="4617" width="3.6640625" style="196" customWidth="1"/>
    <col min="4618" max="4618" width="5.109375" style="196" customWidth="1"/>
    <col min="4619" max="4623" width="3.6640625" style="196" customWidth="1"/>
    <col min="4624" max="4628" width="3.88671875" style="196" customWidth="1"/>
    <col min="4629" max="4632" width="3.77734375" style="196" customWidth="1"/>
    <col min="4633" max="4633" width="2.109375" style="196" customWidth="1"/>
    <col min="4634" max="4864" width="8.88671875" style="196"/>
    <col min="4865" max="4869" width="3.6640625" style="196" customWidth="1"/>
    <col min="4870" max="4870" width="0.88671875" style="196" customWidth="1"/>
    <col min="4871" max="4873" width="3.6640625" style="196" customWidth="1"/>
    <col min="4874" max="4874" width="5.109375" style="196" customWidth="1"/>
    <col min="4875" max="4879" width="3.6640625" style="196" customWidth="1"/>
    <col min="4880" max="4884" width="3.88671875" style="196" customWidth="1"/>
    <col min="4885" max="4888" width="3.77734375" style="196" customWidth="1"/>
    <col min="4889" max="4889" width="2.109375" style="196" customWidth="1"/>
    <col min="4890" max="5120" width="8.88671875" style="196"/>
    <col min="5121" max="5125" width="3.6640625" style="196" customWidth="1"/>
    <col min="5126" max="5126" width="0.88671875" style="196" customWidth="1"/>
    <col min="5127" max="5129" width="3.6640625" style="196" customWidth="1"/>
    <col min="5130" max="5130" width="5.109375" style="196" customWidth="1"/>
    <col min="5131" max="5135" width="3.6640625" style="196" customWidth="1"/>
    <col min="5136" max="5140" width="3.88671875" style="196" customWidth="1"/>
    <col min="5141" max="5144" width="3.77734375" style="196" customWidth="1"/>
    <col min="5145" max="5145" width="2.109375" style="196" customWidth="1"/>
    <col min="5146" max="5376" width="8.88671875" style="196"/>
    <col min="5377" max="5381" width="3.6640625" style="196" customWidth="1"/>
    <col min="5382" max="5382" width="0.88671875" style="196" customWidth="1"/>
    <col min="5383" max="5385" width="3.6640625" style="196" customWidth="1"/>
    <col min="5386" max="5386" width="5.109375" style="196" customWidth="1"/>
    <col min="5387" max="5391" width="3.6640625" style="196" customWidth="1"/>
    <col min="5392" max="5396" width="3.88671875" style="196" customWidth="1"/>
    <col min="5397" max="5400" width="3.77734375" style="196" customWidth="1"/>
    <col min="5401" max="5401" width="2.109375" style="196" customWidth="1"/>
    <col min="5402" max="5632" width="8.88671875" style="196"/>
    <col min="5633" max="5637" width="3.6640625" style="196" customWidth="1"/>
    <col min="5638" max="5638" width="0.88671875" style="196" customWidth="1"/>
    <col min="5639" max="5641" width="3.6640625" style="196" customWidth="1"/>
    <col min="5642" max="5642" width="5.109375" style="196" customWidth="1"/>
    <col min="5643" max="5647" width="3.6640625" style="196" customWidth="1"/>
    <col min="5648" max="5652" width="3.88671875" style="196" customWidth="1"/>
    <col min="5653" max="5656" width="3.77734375" style="196" customWidth="1"/>
    <col min="5657" max="5657" width="2.109375" style="196" customWidth="1"/>
    <col min="5658" max="5888" width="8.88671875" style="196"/>
    <col min="5889" max="5893" width="3.6640625" style="196" customWidth="1"/>
    <col min="5894" max="5894" width="0.88671875" style="196" customWidth="1"/>
    <col min="5895" max="5897" width="3.6640625" style="196" customWidth="1"/>
    <col min="5898" max="5898" width="5.109375" style="196" customWidth="1"/>
    <col min="5899" max="5903" width="3.6640625" style="196" customWidth="1"/>
    <col min="5904" max="5908" width="3.88671875" style="196" customWidth="1"/>
    <col min="5909" max="5912" width="3.77734375" style="196" customWidth="1"/>
    <col min="5913" max="5913" width="2.109375" style="196" customWidth="1"/>
    <col min="5914" max="6144" width="8.88671875" style="196"/>
    <col min="6145" max="6149" width="3.6640625" style="196" customWidth="1"/>
    <col min="6150" max="6150" width="0.88671875" style="196" customWidth="1"/>
    <col min="6151" max="6153" width="3.6640625" style="196" customWidth="1"/>
    <col min="6154" max="6154" width="5.109375" style="196" customWidth="1"/>
    <col min="6155" max="6159" width="3.6640625" style="196" customWidth="1"/>
    <col min="6160" max="6164" width="3.88671875" style="196" customWidth="1"/>
    <col min="6165" max="6168" width="3.77734375" style="196" customWidth="1"/>
    <col min="6169" max="6169" width="2.109375" style="196" customWidth="1"/>
    <col min="6170" max="6400" width="8.88671875" style="196"/>
    <col min="6401" max="6405" width="3.6640625" style="196" customWidth="1"/>
    <col min="6406" max="6406" width="0.88671875" style="196" customWidth="1"/>
    <col min="6407" max="6409" width="3.6640625" style="196" customWidth="1"/>
    <col min="6410" max="6410" width="5.109375" style="196" customWidth="1"/>
    <col min="6411" max="6415" width="3.6640625" style="196" customWidth="1"/>
    <col min="6416" max="6420" width="3.88671875" style="196" customWidth="1"/>
    <col min="6421" max="6424" width="3.77734375" style="196" customWidth="1"/>
    <col min="6425" max="6425" width="2.109375" style="196" customWidth="1"/>
    <col min="6426" max="6656" width="8.88671875" style="196"/>
    <col min="6657" max="6661" width="3.6640625" style="196" customWidth="1"/>
    <col min="6662" max="6662" width="0.88671875" style="196" customWidth="1"/>
    <col min="6663" max="6665" width="3.6640625" style="196" customWidth="1"/>
    <col min="6666" max="6666" width="5.109375" style="196" customWidth="1"/>
    <col min="6667" max="6671" width="3.6640625" style="196" customWidth="1"/>
    <col min="6672" max="6676" width="3.88671875" style="196" customWidth="1"/>
    <col min="6677" max="6680" width="3.77734375" style="196" customWidth="1"/>
    <col min="6681" max="6681" width="2.109375" style="196" customWidth="1"/>
    <col min="6682" max="6912" width="8.88671875" style="196"/>
    <col min="6913" max="6917" width="3.6640625" style="196" customWidth="1"/>
    <col min="6918" max="6918" width="0.88671875" style="196" customWidth="1"/>
    <col min="6919" max="6921" width="3.6640625" style="196" customWidth="1"/>
    <col min="6922" max="6922" width="5.109375" style="196" customWidth="1"/>
    <col min="6923" max="6927" width="3.6640625" style="196" customWidth="1"/>
    <col min="6928" max="6932" width="3.88671875" style="196" customWidth="1"/>
    <col min="6933" max="6936" width="3.77734375" style="196" customWidth="1"/>
    <col min="6937" max="6937" width="2.109375" style="196" customWidth="1"/>
    <col min="6938" max="7168" width="8.88671875" style="196"/>
    <col min="7169" max="7173" width="3.6640625" style="196" customWidth="1"/>
    <col min="7174" max="7174" width="0.88671875" style="196" customWidth="1"/>
    <col min="7175" max="7177" width="3.6640625" style="196" customWidth="1"/>
    <col min="7178" max="7178" width="5.109375" style="196" customWidth="1"/>
    <col min="7179" max="7183" width="3.6640625" style="196" customWidth="1"/>
    <col min="7184" max="7188" width="3.88671875" style="196" customWidth="1"/>
    <col min="7189" max="7192" width="3.77734375" style="196" customWidth="1"/>
    <col min="7193" max="7193" width="2.109375" style="196" customWidth="1"/>
    <col min="7194" max="7424" width="8.88671875" style="196"/>
    <col min="7425" max="7429" width="3.6640625" style="196" customWidth="1"/>
    <col min="7430" max="7430" width="0.88671875" style="196" customWidth="1"/>
    <col min="7431" max="7433" width="3.6640625" style="196" customWidth="1"/>
    <col min="7434" max="7434" width="5.109375" style="196" customWidth="1"/>
    <col min="7435" max="7439" width="3.6640625" style="196" customWidth="1"/>
    <col min="7440" max="7444" width="3.88671875" style="196" customWidth="1"/>
    <col min="7445" max="7448" width="3.77734375" style="196" customWidth="1"/>
    <col min="7449" max="7449" width="2.109375" style="196" customWidth="1"/>
    <col min="7450" max="7680" width="8.88671875" style="196"/>
    <col min="7681" max="7685" width="3.6640625" style="196" customWidth="1"/>
    <col min="7686" max="7686" width="0.88671875" style="196" customWidth="1"/>
    <col min="7687" max="7689" width="3.6640625" style="196" customWidth="1"/>
    <col min="7690" max="7690" width="5.109375" style="196" customWidth="1"/>
    <col min="7691" max="7695" width="3.6640625" style="196" customWidth="1"/>
    <col min="7696" max="7700" width="3.88671875" style="196" customWidth="1"/>
    <col min="7701" max="7704" width="3.77734375" style="196" customWidth="1"/>
    <col min="7705" max="7705" width="2.109375" style="196" customWidth="1"/>
    <col min="7706" max="7936" width="8.88671875" style="196"/>
    <col min="7937" max="7941" width="3.6640625" style="196" customWidth="1"/>
    <col min="7942" max="7942" width="0.88671875" style="196" customWidth="1"/>
    <col min="7943" max="7945" width="3.6640625" style="196" customWidth="1"/>
    <col min="7946" max="7946" width="5.109375" style="196" customWidth="1"/>
    <col min="7947" max="7951" width="3.6640625" style="196" customWidth="1"/>
    <col min="7952" max="7956" width="3.88671875" style="196" customWidth="1"/>
    <col min="7957" max="7960" width="3.77734375" style="196" customWidth="1"/>
    <col min="7961" max="7961" width="2.109375" style="196" customWidth="1"/>
    <col min="7962" max="8192" width="8.88671875" style="196"/>
    <col min="8193" max="8197" width="3.6640625" style="196" customWidth="1"/>
    <col min="8198" max="8198" width="0.88671875" style="196" customWidth="1"/>
    <col min="8199" max="8201" width="3.6640625" style="196" customWidth="1"/>
    <col min="8202" max="8202" width="5.109375" style="196" customWidth="1"/>
    <col min="8203" max="8207" width="3.6640625" style="196" customWidth="1"/>
    <col min="8208" max="8212" width="3.88671875" style="196" customWidth="1"/>
    <col min="8213" max="8216" width="3.77734375" style="196" customWidth="1"/>
    <col min="8217" max="8217" width="2.109375" style="196" customWidth="1"/>
    <col min="8218" max="8448" width="8.88671875" style="196"/>
    <col min="8449" max="8453" width="3.6640625" style="196" customWidth="1"/>
    <col min="8454" max="8454" width="0.88671875" style="196" customWidth="1"/>
    <col min="8455" max="8457" width="3.6640625" style="196" customWidth="1"/>
    <col min="8458" max="8458" width="5.109375" style="196" customWidth="1"/>
    <col min="8459" max="8463" width="3.6640625" style="196" customWidth="1"/>
    <col min="8464" max="8468" width="3.88671875" style="196" customWidth="1"/>
    <col min="8469" max="8472" width="3.77734375" style="196" customWidth="1"/>
    <col min="8473" max="8473" width="2.109375" style="196" customWidth="1"/>
    <col min="8474" max="8704" width="8.88671875" style="196"/>
    <col min="8705" max="8709" width="3.6640625" style="196" customWidth="1"/>
    <col min="8710" max="8710" width="0.88671875" style="196" customWidth="1"/>
    <col min="8711" max="8713" width="3.6640625" style="196" customWidth="1"/>
    <col min="8714" max="8714" width="5.109375" style="196" customWidth="1"/>
    <col min="8715" max="8719" width="3.6640625" style="196" customWidth="1"/>
    <col min="8720" max="8724" width="3.88671875" style="196" customWidth="1"/>
    <col min="8725" max="8728" width="3.77734375" style="196" customWidth="1"/>
    <col min="8729" max="8729" width="2.109375" style="196" customWidth="1"/>
    <col min="8730" max="8960" width="8.88671875" style="196"/>
    <col min="8961" max="8965" width="3.6640625" style="196" customWidth="1"/>
    <col min="8966" max="8966" width="0.88671875" style="196" customWidth="1"/>
    <col min="8967" max="8969" width="3.6640625" style="196" customWidth="1"/>
    <col min="8970" max="8970" width="5.109375" style="196" customWidth="1"/>
    <col min="8971" max="8975" width="3.6640625" style="196" customWidth="1"/>
    <col min="8976" max="8980" width="3.88671875" style="196" customWidth="1"/>
    <col min="8981" max="8984" width="3.77734375" style="196" customWidth="1"/>
    <col min="8985" max="8985" width="2.109375" style="196" customWidth="1"/>
    <col min="8986" max="9216" width="8.88671875" style="196"/>
    <col min="9217" max="9221" width="3.6640625" style="196" customWidth="1"/>
    <col min="9222" max="9222" width="0.88671875" style="196" customWidth="1"/>
    <col min="9223" max="9225" width="3.6640625" style="196" customWidth="1"/>
    <col min="9226" max="9226" width="5.109375" style="196" customWidth="1"/>
    <col min="9227" max="9231" width="3.6640625" style="196" customWidth="1"/>
    <col min="9232" max="9236" width="3.88671875" style="196" customWidth="1"/>
    <col min="9237" max="9240" width="3.77734375" style="196" customWidth="1"/>
    <col min="9241" max="9241" width="2.109375" style="196" customWidth="1"/>
    <col min="9242" max="9472" width="8.88671875" style="196"/>
    <col min="9473" max="9477" width="3.6640625" style="196" customWidth="1"/>
    <col min="9478" max="9478" width="0.88671875" style="196" customWidth="1"/>
    <col min="9479" max="9481" width="3.6640625" style="196" customWidth="1"/>
    <col min="9482" max="9482" width="5.109375" style="196" customWidth="1"/>
    <col min="9483" max="9487" width="3.6640625" style="196" customWidth="1"/>
    <col min="9488" max="9492" width="3.88671875" style="196" customWidth="1"/>
    <col min="9493" max="9496" width="3.77734375" style="196" customWidth="1"/>
    <col min="9497" max="9497" width="2.109375" style="196" customWidth="1"/>
    <col min="9498" max="9728" width="8.88671875" style="196"/>
    <col min="9729" max="9733" width="3.6640625" style="196" customWidth="1"/>
    <col min="9734" max="9734" width="0.88671875" style="196" customWidth="1"/>
    <col min="9735" max="9737" width="3.6640625" style="196" customWidth="1"/>
    <col min="9738" max="9738" width="5.109375" style="196" customWidth="1"/>
    <col min="9739" max="9743" width="3.6640625" style="196" customWidth="1"/>
    <col min="9744" max="9748" width="3.88671875" style="196" customWidth="1"/>
    <col min="9749" max="9752" width="3.77734375" style="196" customWidth="1"/>
    <col min="9753" max="9753" width="2.109375" style="196" customWidth="1"/>
    <col min="9754" max="9984" width="8.88671875" style="196"/>
    <col min="9985" max="9989" width="3.6640625" style="196" customWidth="1"/>
    <col min="9990" max="9990" width="0.88671875" style="196" customWidth="1"/>
    <col min="9991" max="9993" width="3.6640625" style="196" customWidth="1"/>
    <col min="9994" max="9994" width="5.109375" style="196" customWidth="1"/>
    <col min="9995" max="9999" width="3.6640625" style="196" customWidth="1"/>
    <col min="10000" max="10004" width="3.88671875" style="196" customWidth="1"/>
    <col min="10005" max="10008" width="3.77734375" style="196" customWidth="1"/>
    <col min="10009" max="10009" width="2.109375" style="196" customWidth="1"/>
    <col min="10010" max="10240" width="8.88671875" style="196"/>
    <col min="10241" max="10245" width="3.6640625" style="196" customWidth="1"/>
    <col min="10246" max="10246" width="0.88671875" style="196" customWidth="1"/>
    <col min="10247" max="10249" width="3.6640625" style="196" customWidth="1"/>
    <col min="10250" max="10250" width="5.109375" style="196" customWidth="1"/>
    <col min="10251" max="10255" width="3.6640625" style="196" customWidth="1"/>
    <col min="10256" max="10260" width="3.88671875" style="196" customWidth="1"/>
    <col min="10261" max="10264" width="3.77734375" style="196" customWidth="1"/>
    <col min="10265" max="10265" width="2.109375" style="196" customWidth="1"/>
    <col min="10266" max="10496" width="8.88671875" style="196"/>
    <col min="10497" max="10501" width="3.6640625" style="196" customWidth="1"/>
    <col min="10502" max="10502" width="0.88671875" style="196" customWidth="1"/>
    <col min="10503" max="10505" width="3.6640625" style="196" customWidth="1"/>
    <col min="10506" max="10506" width="5.109375" style="196" customWidth="1"/>
    <col min="10507" max="10511" width="3.6640625" style="196" customWidth="1"/>
    <col min="10512" max="10516" width="3.88671875" style="196" customWidth="1"/>
    <col min="10517" max="10520" width="3.77734375" style="196" customWidth="1"/>
    <col min="10521" max="10521" width="2.109375" style="196" customWidth="1"/>
    <col min="10522" max="10752" width="8.88671875" style="196"/>
    <col min="10753" max="10757" width="3.6640625" style="196" customWidth="1"/>
    <col min="10758" max="10758" width="0.88671875" style="196" customWidth="1"/>
    <col min="10759" max="10761" width="3.6640625" style="196" customWidth="1"/>
    <col min="10762" max="10762" width="5.109375" style="196" customWidth="1"/>
    <col min="10763" max="10767" width="3.6640625" style="196" customWidth="1"/>
    <col min="10768" max="10772" width="3.88671875" style="196" customWidth="1"/>
    <col min="10773" max="10776" width="3.77734375" style="196" customWidth="1"/>
    <col min="10777" max="10777" width="2.109375" style="196" customWidth="1"/>
    <col min="10778" max="11008" width="8.88671875" style="196"/>
    <col min="11009" max="11013" width="3.6640625" style="196" customWidth="1"/>
    <col min="11014" max="11014" width="0.88671875" style="196" customWidth="1"/>
    <col min="11015" max="11017" width="3.6640625" style="196" customWidth="1"/>
    <col min="11018" max="11018" width="5.109375" style="196" customWidth="1"/>
    <col min="11019" max="11023" width="3.6640625" style="196" customWidth="1"/>
    <col min="11024" max="11028" width="3.88671875" style="196" customWidth="1"/>
    <col min="11029" max="11032" width="3.77734375" style="196" customWidth="1"/>
    <col min="11033" max="11033" width="2.109375" style="196" customWidth="1"/>
    <col min="11034" max="11264" width="8.88671875" style="196"/>
    <col min="11265" max="11269" width="3.6640625" style="196" customWidth="1"/>
    <col min="11270" max="11270" width="0.88671875" style="196" customWidth="1"/>
    <col min="11271" max="11273" width="3.6640625" style="196" customWidth="1"/>
    <col min="11274" max="11274" width="5.109375" style="196" customWidth="1"/>
    <col min="11275" max="11279" width="3.6640625" style="196" customWidth="1"/>
    <col min="11280" max="11284" width="3.88671875" style="196" customWidth="1"/>
    <col min="11285" max="11288" width="3.77734375" style="196" customWidth="1"/>
    <col min="11289" max="11289" width="2.109375" style="196" customWidth="1"/>
    <col min="11290" max="11520" width="8.88671875" style="196"/>
    <col min="11521" max="11525" width="3.6640625" style="196" customWidth="1"/>
    <col min="11526" max="11526" width="0.88671875" style="196" customWidth="1"/>
    <col min="11527" max="11529" width="3.6640625" style="196" customWidth="1"/>
    <col min="11530" max="11530" width="5.109375" style="196" customWidth="1"/>
    <col min="11531" max="11535" width="3.6640625" style="196" customWidth="1"/>
    <col min="11536" max="11540" width="3.88671875" style="196" customWidth="1"/>
    <col min="11541" max="11544" width="3.77734375" style="196" customWidth="1"/>
    <col min="11545" max="11545" width="2.109375" style="196" customWidth="1"/>
    <col min="11546" max="11776" width="8.88671875" style="196"/>
    <col min="11777" max="11781" width="3.6640625" style="196" customWidth="1"/>
    <col min="11782" max="11782" width="0.88671875" style="196" customWidth="1"/>
    <col min="11783" max="11785" width="3.6640625" style="196" customWidth="1"/>
    <col min="11786" max="11786" width="5.109375" style="196" customWidth="1"/>
    <col min="11787" max="11791" width="3.6640625" style="196" customWidth="1"/>
    <col min="11792" max="11796" width="3.88671875" style="196" customWidth="1"/>
    <col min="11797" max="11800" width="3.77734375" style="196" customWidth="1"/>
    <col min="11801" max="11801" width="2.109375" style="196" customWidth="1"/>
    <col min="11802" max="12032" width="8.88671875" style="196"/>
    <col min="12033" max="12037" width="3.6640625" style="196" customWidth="1"/>
    <col min="12038" max="12038" width="0.88671875" style="196" customWidth="1"/>
    <col min="12039" max="12041" width="3.6640625" style="196" customWidth="1"/>
    <col min="12042" max="12042" width="5.109375" style="196" customWidth="1"/>
    <col min="12043" max="12047" width="3.6640625" style="196" customWidth="1"/>
    <col min="12048" max="12052" width="3.88671875" style="196" customWidth="1"/>
    <col min="12053" max="12056" width="3.77734375" style="196" customWidth="1"/>
    <col min="12057" max="12057" width="2.109375" style="196" customWidth="1"/>
    <col min="12058" max="12288" width="8.88671875" style="196"/>
    <col min="12289" max="12293" width="3.6640625" style="196" customWidth="1"/>
    <col min="12294" max="12294" width="0.88671875" style="196" customWidth="1"/>
    <col min="12295" max="12297" width="3.6640625" style="196" customWidth="1"/>
    <col min="12298" max="12298" width="5.109375" style="196" customWidth="1"/>
    <col min="12299" max="12303" width="3.6640625" style="196" customWidth="1"/>
    <col min="12304" max="12308" width="3.88671875" style="196" customWidth="1"/>
    <col min="12309" max="12312" width="3.77734375" style="196" customWidth="1"/>
    <col min="12313" max="12313" width="2.109375" style="196" customWidth="1"/>
    <col min="12314" max="12544" width="8.88671875" style="196"/>
    <col min="12545" max="12549" width="3.6640625" style="196" customWidth="1"/>
    <col min="12550" max="12550" width="0.88671875" style="196" customWidth="1"/>
    <col min="12551" max="12553" width="3.6640625" style="196" customWidth="1"/>
    <col min="12554" max="12554" width="5.109375" style="196" customWidth="1"/>
    <col min="12555" max="12559" width="3.6640625" style="196" customWidth="1"/>
    <col min="12560" max="12564" width="3.88671875" style="196" customWidth="1"/>
    <col min="12565" max="12568" width="3.77734375" style="196" customWidth="1"/>
    <col min="12569" max="12569" width="2.109375" style="196" customWidth="1"/>
    <col min="12570" max="12800" width="8.88671875" style="196"/>
    <col min="12801" max="12805" width="3.6640625" style="196" customWidth="1"/>
    <col min="12806" max="12806" width="0.88671875" style="196" customWidth="1"/>
    <col min="12807" max="12809" width="3.6640625" style="196" customWidth="1"/>
    <col min="12810" max="12810" width="5.109375" style="196" customWidth="1"/>
    <col min="12811" max="12815" width="3.6640625" style="196" customWidth="1"/>
    <col min="12816" max="12820" width="3.88671875" style="196" customWidth="1"/>
    <col min="12821" max="12824" width="3.77734375" style="196" customWidth="1"/>
    <col min="12825" max="12825" width="2.109375" style="196" customWidth="1"/>
    <col min="12826" max="13056" width="8.88671875" style="196"/>
    <col min="13057" max="13061" width="3.6640625" style="196" customWidth="1"/>
    <col min="13062" max="13062" width="0.88671875" style="196" customWidth="1"/>
    <col min="13063" max="13065" width="3.6640625" style="196" customWidth="1"/>
    <col min="13066" max="13066" width="5.109375" style="196" customWidth="1"/>
    <col min="13067" max="13071" width="3.6640625" style="196" customWidth="1"/>
    <col min="13072" max="13076" width="3.88671875" style="196" customWidth="1"/>
    <col min="13077" max="13080" width="3.77734375" style="196" customWidth="1"/>
    <col min="13081" max="13081" width="2.109375" style="196" customWidth="1"/>
    <col min="13082" max="13312" width="8.88671875" style="196"/>
    <col min="13313" max="13317" width="3.6640625" style="196" customWidth="1"/>
    <col min="13318" max="13318" width="0.88671875" style="196" customWidth="1"/>
    <col min="13319" max="13321" width="3.6640625" style="196" customWidth="1"/>
    <col min="13322" max="13322" width="5.109375" style="196" customWidth="1"/>
    <col min="13323" max="13327" width="3.6640625" style="196" customWidth="1"/>
    <col min="13328" max="13332" width="3.88671875" style="196" customWidth="1"/>
    <col min="13333" max="13336" width="3.77734375" style="196" customWidth="1"/>
    <col min="13337" max="13337" width="2.109375" style="196" customWidth="1"/>
    <col min="13338" max="13568" width="8.88671875" style="196"/>
    <col min="13569" max="13573" width="3.6640625" style="196" customWidth="1"/>
    <col min="13574" max="13574" width="0.88671875" style="196" customWidth="1"/>
    <col min="13575" max="13577" width="3.6640625" style="196" customWidth="1"/>
    <col min="13578" max="13578" width="5.109375" style="196" customWidth="1"/>
    <col min="13579" max="13583" width="3.6640625" style="196" customWidth="1"/>
    <col min="13584" max="13588" width="3.88671875" style="196" customWidth="1"/>
    <col min="13589" max="13592" width="3.77734375" style="196" customWidth="1"/>
    <col min="13593" max="13593" width="2.109375" style="196" customWidth="1"/>
    <col min="13594" max="13824" width="8.88671875" style="196"/>
    <col min="13825" max="13829" width="3.6640625" style="196" customWidth="1"/>
    <col min="13830" max="13830" width="0.88671875" style="196" customWidth="1"/>
    <col min="13831" max="13833" width="3.6640625" style="196" customWidth="1"/>
    <col min="13834" max="13834" width="5.109375" style="196" customWidth="1"/>
    <col min="13835" max="13839" width="3.6640625" style="196" customWidth="1"/>
    <col min="13840" max="13844" width="3.88671875" style="196" customWidth="1"/>
    <col min="13845" max="13848" width="3.77734375" style="196" customWidth="1"/>
    <col min="13849" max="13849" width="2.109375" style="196" customWidth="1"/>
    <col min="13850" max="14080" width="8.88671875" style="196"/>
    <col min="14081" max="14085" width="3.6640625" style="196" customWidth="1"/>
    <col min="14086" max="14086" width="0.88671875" style="196" customWidth="1"/>
    <col min="14087" max="14089" width="3.6640625" style="196" customWidth="1"/>
    <col min="14090" max="14090" width="5.109375" style="196" customWidth="1"/>
    <col min="14091" max="14095" width="3.6640625" style="196" customWidth="1"/>
    <col min="14096" max="14100" width="3.88671875" style="196" customWidth="1"/>
    <col min="14101" max="14104" width="3.77734375" style="196" customWidth="1"/>
    <col min="14105" max="14105" width="2.109375" style="196" customWidth="1"/>
    <col min="14106" max="14336" width="8.88671875" style="196"/>
    <col min="14337" max="14341" width="3.6640625" style="196" customWidth="1"/>
    <col min="14342" max="14342" width="0.88671875" style="196" customWidth="1"/>
    <col min="14343" max="14345" width="3.6640625" style="196" customWidth="1"/>
    <col min="14346" max="14346" width="5.109375" style="196" customWidth="1"/>
    <col min="14347" max="14351" width="3.6640625" style="196" customWidth="1"/>
    <col min="14352" max="14356" width="3.88671875" style="196" customWidth="1"/>
    <col min="14357" max="14360" width="3.77734375" style="196" customWidth="1"/>
    <col min="14361" max="14361" width="2.109375" style="196" customWidth="1"/>
    <col min="14362" max="14592" width="8.88671875" style="196"/>
    <col min="14593" max="14597" width="3.6640625" style="196" customWidth="1"/>
    <col min="14598" max="14598" width="0.88671875" style="196" customWidth="1"/>
    <col min="14599" max="14601" width="3.6640625" style="196" customWidth="1"/>
    <col min="14602" max="14602" width="5.109375" style="196" customWidth="1"/>
    <col min="14603" max="14607" width="3.6640625" style="196" customWidth="1"/>
    <col min="14608" max="14612" width="3.88671875" style="196" customWidth="1"/>
    <col min="14613" max="14616" width="3.77734375" style="196" customWidth="1"/>
    <col min="14617" max="14617" width="2.109375" style="196" customWidth="1"/>
    <col min="14618" max="14848" width="8.88671875" style="196"/>
    <col min="14849" max="14853" width="3.6640625" style="196" customWidth="1"/>
    <col min="14854" max="14854" width="0.88671875" style="196" customWidth="1"/>
    <col min="14855" max="14857" width="3.6640625" style="196" customWidth="1"/>
    <col min="14858" max="14858" width="5.109375" style="196" customWidth="1"/>
    <col min="14859" max="14863" width="3.6640625" style="196" customWidth="1"/>
    <col min="14864" max="14868" width="3.88671875" style="196" customWidth="1"/>
    <col min="14869" max="14872" width="3.77734375" style="196" customWidth="1"/>
    <col min="14873" max="14873" width="2.109375" style="196" customWidth="1"/>
    <col min="14874" max="15104" width="8.88671875" style="196"/>
    <col min="15105" max="15109" width="3.6640625" style="196" customWidth="1"/>
    <col min="15110" max="15110" width="0.88671875" style="196" customWidth="1"/>
    <col min="15111" max="15113" width="3.6640625" style="196" customWidth="1"/>
    <col min="15114" max="15114" width="5.109375" style="196" customWidth="1"/>
    <col min="15115" max="15119" width="3.6640625" style="196" customWidth="1"/>
    <col min="15120" max="15124" width="3.88671875" style="196" customWidth="1"/>
    <col min="15125" max="15128" width="3.77734375" style="196" customWidth="1"/>
    <col min="15129" max="15129" width="2.109375" style="196" customWidth="1"/>
    <col min="15130" max="15360" width="8.88671875" style="196"/>
    <col min="15361" max="15365" width="3.6640625" style="196" customWidth="1"/>
    <col min="15366" max="15366" width="0.88671875" style="196" customWidth="1"/>
    <col min="15367" max="15369" width="3.6640625" style="196" customWidth="1"/>
    <col min="15370" max="15370" width="5.109375" style="196" customWidth="1"/>
    <col min="15371" max="15375" width="3.6640625" style="196" customWidth="1"/>
    <col min="15376" max="15380" width="3.88671875" style="196" customWidth="1"/>
    <col min="15381" max="15384" width="3.77734375" style="196" customWidth="1"/>
    <col min="15385" max="15385" width="2.109375" style="196" customWidth="1"/>
    <col min="15386" max="15616" width="8.88671875" style="196"/>
    <col min="15617" max="15621" width="3.6640625" style="196" customWidth="1"/>
    <col min="15622" max="15622" width="0.88671875" style="196" customWidth="1"/>
    <col min="15623" max="15625" width="3.6640625" style="196" customWidth="1"/>
    <col min="15626" max="15626" width="5.109375" style="196" customWidth="1"/>
    <col min="15627" max="15631" width="3.6640625" style="196" customWidth="1"/>
    <col min="15632" max="15636" width="3.88671875" style="196" customWidth="1"/>
    <col min="15637" max="15640" width="3.77734375" style="196" customWidth="1"/>
    <col min="15641" max="15641" width="2.109375" style="196" customWidth="1"/>
    <col min="15642" max="15872" width="8.88671875" style="196"/>
    <col min="15873" max="15877" width="3.6640625" style="196" customWidth="1"/>
    <col min="15878" max="15878" width="0.88671875" style="196" customWidth="1"/>
    <col min="15879" max="15881" width="3.6640625" style="196" customWidth="1"/>
    <col min="15882" max="15882" width="5.109375" style="196" customWidth="1"/>
    <col min="15883" max="15887" width="3.6640625" style="196" customWidth="1"/>
    <col min="15888" max="15892" width="3.88671875" style="196" customWidth="1"/>
    <col min="15893" max="15896" width="3.77734375" style="196" customWidth="1"/>
    <col min="15897" max="15897" width="2.109375" style="196" customWidth="1"/>
    <col min="15898" max="16128" width="8.88671875" style="196"/>
    <col min="16129" max="16133" width="3.6640625" style="196" customWidth="1"/>
    <col min="16134" max="16134" width="0.88671875" style="196" customWidth="1"/>
    <col min="16135" max="16137" width="3.6640625" style="196" customWidth="1"/>
    <col min="16138" max="16138" width="5.109375" style="196" customWidth="1"/>
    <col min="16139" max="16143" width="3.6640625" style="196" customWidth="1"/>
    <col min="16144" max="16148" width="3.88671875" style="196" customWidth="1"/>
    <col min="16149" max="16152" width="3.77734375" style="196" customWidth="1"/>
    <col min="16153" max="16153" width="2.109375" style="196" customWidth="1"/>
    <col min="16154" max="16384" width="8.88671875" style="196"/>
  </cols>
  <sheetData>
    <row r="1" spans="1:26" s="194" customFormat="1" ht="12.6">
      <c r="A1" s="192"/>
      <c r="B1" s="192"/>
      <c r="C1" s="192"/>
      <c r="D1" s="192"/>
      <c r="E1" s="192" t="s">
        <v>676</v>
      </c>
      <c r="F1" s="192"/>
      <c r="G1" s="192"/>
      <c r="H1" s="192"/>
      <c r="I1" s="192"/>
      <c r="J1" s="192"/>
      <c r="K1" s="192"/>
      <c r="L1" s="192"/>
      <c r="M1" s="192" t="s">
        <v>677</v>
      </c>
      <c r="N1" s="192"/>
      <c r="O1" s="192"/>
      <c r="P1" s="192"/>
      <c r="Q1" s="193"/>
      <c r="R1" s="193"/>
      <c r="S1" s="193"/>
      <c r="T1" s="192"/>
      <c r="U1" s="193" t="s">
        <v>678</v>
      </c>
      <c r="V1" s="192"/>
      <c r="W1" s="192"/>
      <c r="X1" s="192"/>
      <c r="Y1" s="192"/>
    </row>
    <row r="2" spans="1:26" s="195" customFormat="1" ht="27.6" customHeight="1">
      <c r="A2" s="385" t="s">
        <v>679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</row>
    <row r="3" spans="1:26" ht="19.8" customHeight="1">
      <c r="A3" s="386" t="s">
        <v>702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</row>
    <row r="4" spans="1:26" ht="16.2" customHeight="1">
      <c r="A4" s="387" t="s">
        <v>670</v>
      </c>
      <c r="B4" s="388"/>
      <c r="C4" s="389"/>
      <c r="D4" s="390" t="s">
        <v>671</v>
      </c>
      <c r="E4" s="390"/>
      <c r="F4" s="390"/>
      <c r="G4" s="390"/>
      <c r="H4" s="390"/>
      <c r="I4" s="390"/>
      <c r="J4" s="391"/>
      <c r="K4" s="391"/>
      <c r="L4" s="390" t="s">
        <v>672</v>
      </c>
      <c r="M4" s="390"/>
      <c r="N4" s="390"/>
      <c r="O4" s="391"/>
      <c r="P4" s="326"/>
      <c r="Q4" s="392" t="s">
        <v>673</v>
      </c>
      <c r="R4" s="345"/>
      <c r="S4" s="345"/>
      <c r="T4" s="345"/>
      <c r="U4" s="345"/>
      <c r="V4" s="345"/>
      <c r="W4" s="345"/>
      <c r="X4" s="345"/>
      <c r="Y4" s="345"/>
    </row>
    <row r="5" spans="1:26" ht="21.6" customHeight="1">
      <c r="A5" s="342" t="s">
        <v>674</v>
      </c>
      <c r="B5" s="357"/>
      <c r="C5" s="358"/>
      <c r="D5" s="365" t="s">
        <v>675</v>
      </c>
      <c r="E5" s="366"/>
      <c r="F5" s="367"/>
      <c r="G5" s="368"/>
      <c r="H5" s="369"/>
      <c r="I5" s="369"/>
      <c r="J5" s="370"/>
      <c r="K5" s="371"/>
      <c r="L5" s="372">
        <f>V26</f>
        <v>0</v>
      </c>
      <c r="M5" s="372"/>
      <c r="N5" s="372"/>
      <c r="O5" s="331"/>
      <c r="P5" s="373"/>
      <c r="Q5" s="278">
        <f>A29</f>
        <v>0</v>
      </c>
      <c r="R5" s="374"/>
      <c r="S5" s="374"/>
      <c r="T5" s="374"/>
      <c r="U5" s="374"/>
      <c r="V5" s="374"/>
      <c r="W5" s="374"/>
      <c r="X5" s="374"/>
      <c r="Y5" s="375"/>
      <c r="Z5" s="197"/>
    </row>
    <row r="6" spans="1:26" ht="21.6" customHeight="1">
      <c r="A6" s="359"/>
      <c r="B6" s="360"/>
      <c r="C6" s="361"/>
      <c r="D6" s="365" t="s">
        <v>680</v>
      </c>
      <c r="E6" s="366"/>
      <c r="F6" s="367"/>
      <c r="G6" s="368"/>
      <c r="H6" s="369"/>
      <c r="I6" s="369"/>
      <c r="J6" s="370"/>
      <c r="K6" s="371"/>
      <c r="L6" s="372"/>
      <c r="M6" s="372"/>
      <c r="N6" s="372"/>
      <c r="O6" s="331"/>
      <c r="P6" s="373"/>
      <c r="Q6" s="376"/>
      <c r="R6" s="377"/>
      <c r="S6" s="377"/>
      <c r="T6" s="377"/>
      <c r="U6" s="377"/>
      <c r="V6" s="377"/>
      <c r="W6" s="377"/>
      <c r="X6" s="377"/>
      <c r="Y6" s="378"/>
      <c r="Z6" s="197"/>
    </row>
    <row r="7" spans="1:26" ht="21.6" customHeight="1">
      <c r="A7" s="362"/>
      <c r="B7" s="363"/>
      <c r="C7" s="364"/>
      <c r="D7" s="382" t="s">
        <v>681</v>
      </c>
      <c r="E7" s="383"/>
      <c r="F7" s="384"/>
      <c r="G7" s="368"/>
      <c r="H7" s="369"/>
      <c r="I7" s="369"/>
      <c r="J7" s="370"/>
      <c r="K7" s="371"/>
      <c r="L7" s="372"/>
      <c r="M7" s="372"/>
      <c r="N7" s="372"/>
      <c r="O7" s="331"/>
      <c r="P7" s="373"/>
      <c r="Q7" s="379"/>
      <c r="R7" s="380"/>
      <c r="S7" s="380"/>
      <c r="T7" s="380"/>
      <c r="U7" s="380"/>
      <c r="V7" s="380"/>
      <c r="W7" s="380"/>
      <c r="X7" s="380"/>
      <c r="Y7" s="381"/>
    </row>
    <row r="8" spans="1:26">
      <c r="A8" s="207"/>
      <c r="B8" s="208"/>
      <c r="C8" s="208"/>
      <c r="D8" s="198"/>
      <c r="E8" s="198"/>
      <c r="F8" s="198"/>
      <c r="G8" s="198"/>
      <c r="H8" s="198"/>
      <c r="I8" s="199"/>
      <c r="J8" s="199"/>
      <c r="K8" s="199"/>
      <c r="L8" s="199"/>
      <c r="M8" s="199"/>
      <c r="N8" s="199"/>
      <c r="O8" s="199"/>
      <c r="P8" s="200"/>
      <c r="Q8" s="201"/>
      <c r="R8" s="201"/>
      <c r="S8" s="201"/>
      <c r="T8" s="201"/>
      <c r="U8" s="202"/>
      <c r="V8" s="202"/>
      <c r="W8" s="202"/>
      <c r="X8" s="202"/>
      <c r="Y8" s="206"/>
    </row>
    <row r="9" spans="1:26" ht="16.2" customHeight="1">
      <c r="A9" s="346" t="s">
        <v>682</v>
      </c>
      <c r="B9" s="346"/>
      <c r="C9" s="346"/>
      <c r="D9" s="346"/>
      <c r="E9" s="346"/>
      <c r="F9" s="346"/>
      <c r="G9" s="346" t="s">
        <v>695</v>
      </c>
      <c r="H9" s="346"/>
      <c r="I9" s="346"/>
      <c r="J9" s="346"/>
      <c r="K9" s="346"/>
      <c r="L9" s="346"/>
      <c r="M9" s="346" t="s">
        <v>697</v>
      </c>
      <c r="N9" s="346"/>
      <c r="O9" s="346"/>
      <c r="P9" s="346"/>
      <c r="Q9" s="346"/>
      <c r="R9" s="346"/>
      <c r="S9" s="347" t="s">
        <v>683</v>
      </c>
      <c r="T9" s="347"/>
      <c r="U9" s="347"/>
      <c r="V9" s="347"/>
      <c r="W9" s="347"/>
      <c r="X9" s="347"/>
      <c r="Y9" s="348"/>
    </row>
    <row r="10" spans="1:26">
      <c r="A10" s="349" t="s">
        <v>684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1"/>
      <c r="T10" s="351"/>
      <c r="U10" s="351"/>
      <c r="V10" s="351"/>
      <c r="W10" s="351"/>
      <c r="X10" s="351"/>
      <c r="Y10" s="352"/>
    </row>
    <row r="11" spans="1:26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3"/>
      <c r="T11" s="353"/>
      <c r="U11" s="353"/>
      <c r="V11" s="353"/>
      <c r="W11" s="353"/>
      <c r="X11" s="353"/>
      <c r="Y11" s="354"/>
    </row>
    <row r="12" spans="1:26" ht="48.6" customHeight="1">
      <c r="A12" s="3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5"/>
      <c r="T12" s="355"/>
      <c r="U12" s="355"/>
      <c r="V12" s="355"/>
      <c r="W12" s="355"/>
      <c r="X12" s="355"/>
      <c r="Y12" s="356"/>
    </row>
    <row r="14" spans="1:26" ht="61.2" customHeight="1">
      <c r="A14" s="334" t="s">
        <v>685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5"/>
      <c r="W14" s="335"/>
      <c r="X14" s="335"/>
      <c r="Y14" s="335"/>
    </row>
    <row r="15" spans="1:26" ht="22.2">
      <c r="A15" s="336" t="s">
        <v>686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8"/>
    </row>
    <row r="16" spans="1:26" ht="17.399999999999999" customHeight="1">
      <c r="A16" s="203" t="s">
        <v>687</v>
      </c>
      <c r="B16" s="339" t="s">
        <v>688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1"/>
      <c r="O16" s="342" t="s">
        <v>689</v>
      </c>
      <c r="P16" s="343"/>
      <c r="Q16" s="342" t="s">
        <v>690</v>
      </c>
      <c r="R16" s="343"/>
      <c r="S16" s="344" t="s">
        <v>691</v>
      </c>
      <c r="T16" s="345"/>
      <c r="U16" s="345"/>
      <c r="V16" s="339" t="s">
        <v>692</v>
      </c>
      <c r="W16" s="340"/>
      <c r="X16" s="340"/>
      <c r="Y16" s="341"/>
    </row>
    <row r="17" spans="1:25" ht="20.399999999999999" customHeight="1">
      <c r="A17" s="204">
        <v>1</v>
      </c>
      <c r="B17" s="327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9"/>
      <c r="P17" s="329"/>
      <c r="Q17" s="330"/>
      <c r="R17" s="331"/>
      <c r="S17" s="325"/>
      <c r="T17" s="332"/>
      <c r="U17" s="332"/>
      <c r="V17" s="333">
        <f>Q17*S17</f>
        <v>0</v>
      </c>
      <c r="W17" s="326"/>
      <c r="X17" s="326"/>
      <c r="Y17" s="326"/>
    </row>
    <row r="18" spans="1:25" ht="20.399999999999999" customHeight="1">
      <c r="A18" s="204">
        <v>2</v>
      </c>
      <c r="B18" s="327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9"/>
      <c r="P18" s="329"/>
      <c r="Q18" s="330"/>
      <c r="R18" s="331"/>
      <c r="S18" s="325"/>
      <c r="T18" s="332"/>
      <c r="U18" s="332"/>
      <c r="V18" s="333">
        <f t="shared" ref="V18:V25" si="0">Q18*S18</f>
        <v>0</v>
      </c>
      <c r="W18" s="326"/>
      <c r="X18" s="326"/>
      <c r="Y18" s="326"/>
    </row>
    <row r="19" spans="1:25" ht="20.399999999999999" customHeight="1">
      <c r="A19" s="204">
        <v>3</v>
      </c>
      <c r="B19" s="327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9"/>
      <c r="P19" s="329"/>
      <c r="Q19" s="330"/>
      <c r="R19" s="331"/>
      <c r="S19" s="325"/>
      <c r="T19" s="332"/>
      <c r="U19" s="332"/>
      <c r="V19" s="333">
        <f t="shared" si="0"/>
        <v>0</v>
      </c>
      <c r="W19" s="326"/>
      <c r="X19" s="326"/>
      <c r="Y19" s="326"/>
    </row>
    <row r="20" spans="1:25" ht="20.399999999999999" customHeight="1">
      <c r="A20" s="204">
        <v>4</v>
      </c>
      <c r="B20" s="327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9"/>
      <c r="P20" s="329"/>
      <c r="Q20" s="330"/>
      <c r="R20" s="331"/>
      <c r="S20" s="325"/>
      <c r="T20" s="332"/>
      <c r="U20" s="332"/>
      <c r="V20" s="333">
        <f t="shared" si="0"/>
        <v>0</v>
      </c>
      <c r="W20" s="326"/>
      <c r="X20" s="326"/>
      <c r="Y20" s="326"/>
    </row>
    <row r="21" spans="1:25" ht="20.399999999999999" customHeight="1">
      <c r="A21" s="204">
        <v>5</v>
      </c>
      <c r="B21" s="327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9"/>
      <c r="P21" s="329"/>
      <c r="Q21" s="330"/>
      <c r="R21" s="331"/>
      <c r="S21" s="325"/>
      <c r="T21" s="332"/>
      <c r="U21" s="332"/>
      <c r="V21" s="333">
        <f t="shared" si="0"/>
        <v>0</v>
      </c>
      <c r="W21" s="326"/>
      <c r="X21" s="326"/>
      <c r="Y21" s="326"/>
    </row>
    <row r="22" spans="1:25" ht="20.399999999999999" customHeight="1">
      <c r="A22" s="204">
        <v>6</v>
      </c>
      <c r="B22" s="327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9"/>
      <c r="P22" s="329"/>
      <c r="Q22" s="330"/>
      <c r="R22" s="331"/>
      <c r="S22" s="325"/>
      <c r="T22" s="332"/>
      <c r="U22" s="332"/>
      <c r="V22" s="333">
        <f t="shared" si="0"/>
        <v>0</v>
      </c>
      <c r="W22" s="326"/>
      <c r="X22" s="326"/>
      <c r="Y22" s="326"/>
    </row>
    <row r="23" spans="1:25" ht="20.399999999999999" customHeight="1">
      <c r="A23" s="205">
        <v>7</v>
      </c>
      <c r="B23" s="315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7"/>
      <c r="O23" s="318"/>
      <c r="P23" s="319"/>
      <c r="Q23" s="320"/>
      <c r="R23" s="321"/>
      <c r="S23" s="322"/>
      <c r="T23" s="323"/>
      <c r="U23" s="324"/>
      <c r="V23" s="325">
        <f t="shared" si="0"/>
        <v>0</v>
      </c>
      <c r="W23" s="326"/>
      <c r="X23" s="326"/>
      <c r="Y23" s="326"/>
    </row>
    <row r="24" spans="1:25" ht="20.399999999999999" customHeight="1">
      <c r="A24" s="205">
        <v>8</v>
      </c>
      <c r="B24" s="315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7"/>
      <c r="O24" s="318"/>
      <c r="P24" s="319"/>
      <c r="Q24" s="320"/>
      <c r="R24" s="321"/>
      <c r="S24" s="322"/>
      <c r="T24" s="323"/>
      <c r="U24" s="324"/>
      <c r="V24" s="325">
        <f t="shared" si="0"/>
        <v>0</v>
      </c>
      <c r="W24" s="326"/>
      <c r="X24" s="326"/>
      <c r="Y24" s="326"/>
    </row>
    <row r="25" spans="1:25" ht="20.399999999999999" customHeight="1">
      <c r="A25" s="205">
        <v>9</v>
      </c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7"/>
      <c r="O25" s="318"/>
      <c r="P25" s="319"/>
      <c r="Q25" s="320"/>
      <c r="R25" s="321"/>
      <c r="S25" s="322"/>
      <c r="T25" s="323"/>
      <c r="U25" s="324"/>
      <c r="V25" s="325">
        <f t="shared" si="0"/>
        <v>0</v>
      </c>
      <c r="W25" s="326"/>
      <c r="X25" s="326"/>
      <c r="Y25" s="326"/>
    </row>
    <row r="26" spans="1:25" ht="20.399999999999999" customHeight="1">
      <c r="A26" s="205">
        <v>10</v>
      </c>
      <c r="B26" s="315" t="s">
        <v>693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7"/>
      <c r="O26" s="318"/>
      <c r="P26" s="319"/>
      <c r="Q26" s="320"/>
      <c r="R26" s="321"/>
      <c r="S26" s="322"/>
      <c r="T26" s="323"/>
      <c r="U26" s="324"/>
      <c r="V26" s="325">
        <f>SUM(V17:Y25)</f>
        <v>0</v>
      </c>
      <c r="W26" s="326"/>
      <c r="X26" s="326"/>
      <c r="Y26" s="326"/>
    </row>
    <row r="27" spans="1:25" ht="19.8" customHeight="1">
      <c r="A27" s="305" t="s">
        <v>693</v>
      </c>
      <c r="B27" s="306"/>
      <c r="C27" s="307">
        <f>V26</f>
        <v>0</v>
      </c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9"/>
    </row>
    <row r="28" spans="1:25" ht="19.8" customHeight="1">
      <c r="A28" s="310" t="s">
        <v>694</v>
      </c>
      <c r="B28" s="311"/>
      <c r="C28" s="311"/>
      <c r="D28" s="311"/>
      <c r="E28" s="312"/>
      <c r="F28" s="305" t="s">
        <v>700</v>
      </c>
      <c r="G28" s="313"/>
      <c r="H28" s="313"/>
      <c r="I28" s="313"/>
      <c r="J28" s="314"/>
      <c r="K28" s="305" t="s">
        <v>701</v>
      </c>
      <c r="L28" s="313"/>
      <c r="M28" s="313"/>
      <c r="N28" s="313"/>
      <c r="O28" s="314"/>
      <c r="P28" s="305" t="s">
        <v>698</v>
      </c>
      <c r="Q28" s="313"/>
      <c r="R28" s="313"/>
      <c r="S28" s="313"/>
      <c r="T28" s="314"/>
      <c r="U28" s="305" t="s">
        <v>699</v>
      </c>
      <c r="V28" s="313"/>
      <c r="W28" s="313"/>
      <c r="X28" s="313"/>
      <c r="Y28" s="314"/>
    </row>
    <row r="29" spans="1:25" ht="16.2" customHeight="1">
      <c r="A29" s="278"/>
      <c r="B29" s="279"/>
      <c r="C29" s="279"/>
      <c r="D29" s="279"/>
      <c r="E29" s="280"/>
      <c r="F29" s="287"/>
      <c r="G29" s="287"/>
      <c r="H29" s="287"/>
      <c r="I29" s="287"/>
      <c r="J29" s="288"/>
      <c r="K29" s="293"/>
      <c r="L29" s="287"/>
      <c r="M29" s="287"/>
      <c r="N29" s="287"/>
      <c r="O29" s="288"/>
      <c r="P29" s="293"/>
      <c r="Q29" s="287"/>
      <c r="R29" s="287"/>
      <c r="S29" s="287"/>
      <c r="T29" s="288"/>
      <c r="U29" s="296"/>
      <c r="V29" s="297"/>
      <c r="W29" s="297"/>
      <c r="X29" s="297"/>
      <c r="Y29" s="298"/>
    </row>
    <row r="30" spans="1:25" ht="16.2" customHeight="1">
      <c r="A30" s="281"/>
      <c r="B30" s="282"/>
      <c r="C30" s="282"/>
      <c r="D30" s="282"/>
      <c r="E30" s="283"/>
      <c r="F30" s="289"/>
      <c r="G30" s="289"/>
      <c r="H30" s="289"/>
      <c r="I30" s="289"/>
      <c r="J30" s="290"/>
      <c r="K30" s="294"/>
      <c r="L30" s="289"/>
      <c r="M30" s="289"/>
      <c r="N30" s="289"/>
      <c r="O30" s="290"/>
      <c r="P30" s="294"/>
      <c r="Q30" s="289"/>
      <c r="R30" s="289"/>
      <c r="S30" s="289"/>
      <c r="T30" s="290"/>
      <c r="U30" s="299"/>
      <c r="V30" s="300"/>
      <c r="W30" s="300"/>
      <c r="X30" s="300"/>
      <c r="Y30" s="301"/>
    </row>
    <row r="31" spans="1:25" ht="70.8" customHeight="1">
      <c r="A31" s="284"/>
      <c r="B31" s="285"/>
      <c r="C31" s="285"/>
      <c r="D31" s="285"/>
      <c r="E31" s="286"/>
      <c r="F31" s="291"/>
      <c r="G31" s="291"/>
      <c r="H31" s="291"/>
      <c r="I31" s="291"/>
      <c r="J31" s="292"/>
      <c r="K31" s="295"/>
      <c r="L31" s="291"/>
      <c r="M31" s="291"/>
      <c r="N31" s="291"/>
      <c r="O31" s="292"/>
      <c r="P31" s="295"/>
      <c r="Q31" s="291"/>
      <c r="R31" s="291"/>
      <c r="S31" s="291"/>
      <c r="T31" s="292"/>
      <c r="U31" s="302"/>
      <c r="V31" s="303"/>
      <c r="W31" s="303"/>
      <c r="X31" s="303"/>
      <c r="Y31" s="304"/>
    </row>
    <row r="32" spans="1:25">
      <c r="A32" s="196" t="s">
        <v>703</v>
      </c>
      <c r="H32" s="196" t="s">
        <v>704</v>
      </c>
      <c r="R32" s="196" t="s">
        <v>696</v>
      </c>
    </row>
  </sheetData>
  <mergeCells count="92">
    <mergeCell ref="A2:Y2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G7:K7"/>
    <mergeCell ref="A9:F9"/>
    <mergeCell ref="G9:L9"/>
    <mergeCell ref="M9:R9"/>
    <mergeCell ref="S9:Y9"/>
    <mergeCell ref="A10:F12"/>
    <mergeCell ref="G10:L12"/>
    <mergeCell ref="M10:R12"/>
    <mergeCell ref="S10:Y12"/>
    <mergeCell ref="A14:Y14"/>
    <mergeCell ref="A15:Y15"/>
    <mergeCell ref="B16:N16"/>
    <mergeCell ref="O16:P16"/>
    <mergeCell ref="Q16:R16"/>
    <mergeCell ref="S16:U16"/>
    <mergeCell ref="V16:Y16"/>
    <mergeCell ref="B18:N18"/>
    <mergeCell ref="O18:P18"/>
    <mergeCell ref="Q18:R18"/>
    <mergeCell ref="S18:U18"/>
    <mergeCell ref="V18:Y18"/>
    <mergeCell ref="B17:N17"/>
    <mergeCell ref="O17:P17"/>
    <mergeCell ref="Q17:R17"/>
    <mergeCell ref="S17:U17"/>
    <mergeCell ref="V17:Y17"/>
    <mergeCell ref="B20:N20"/>
    <mergeCell ref="O20:P20"/>
    <mergeCell ref="Q20:R20"/>
    <mergeCell ref="S20:U20"/>
    <mergeCell ref="V20:Y20"/>
    <mergeCell ref="B19:N19"/>
    <mergeCell ref="O19:P19"/>
    <mergeCell ref="Q19:R19"/>
    <mergeCell ref="S19:U19"/>
    <mergeCell ref="V19:Y19"/>
    <mergeCell ref="B22:N22"/>
    <mergeCell ref="O22:P22"/>
    <mergeCell ref="Q22:R22"/>
    <mergeCell ref="S22:U22"/>
    <mergeCell ref="V22:Y22"/>
    <mergeCell ref="B21:N21"/>
    <mergeCell ref="O21:P21"/>
    <mergeCell ref="Q21:R21"/>
    <mergeCell ref="S21:U21"/>
    <mergeCell ref="V21:Y21"/>
    <mergeCell ref="B24:N24"/>
    <mergeCell ref="O24:P24"/>
    <mergeCell ref="Q24:R24"/>
    <mergeCell ref="S24:U24"/>
    <mergeCell ref="V24:Y24"/>
    <mergeCell ref="B23:N23"/>
    <mergeCell ref="O23:P23"/>
    <mergeCell ref="Q23:R23"/>
    <mergeCell ref="S23:U23"/>
    <mergeCell ref="V23:Y23"/>
    <mergeCell ref="B26:N26"/>
    <mergeCell ref="O26:P26"/>
    <mergeCell ref="Q26:R26"/>
    <mergeCell ref="S26:U26"/>
    <mergeCell ref="V26:Y26"/>
    <mergeCell ref="B25:N25"/>
    <mergeCell ref="O25:P25"/>
    <mergeCell ref="Q25:R25"/>
    <mergeCell ref="S25:U25"/>
    <mergeCell ref="V25:Y25"/>
    <mergeCell ref="A27:B27"/>
    <mergeCell ref="C27:Y27"/>
    <mergeCell ref="A28:E28"/>
    <mergeCell ref="F28:J28"/>
    <mergeCell ref="K28:O28"/>
    <mergeCell ref="P28:T28"/>
    <mergeCell ref="U28:Y28"/>
    <mergeCell ref="A29:E31"/>
    <mergeCell ref="F29:J31"/>
    <mergeCell ref="K29:O31"/>
    <mergeCell ref="P29:T31"/>
    <mergeCell ref="U29:Y31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83"/>
  <sheetViews>
    <sheetView zoomScaleNormal="100" workbookViewId="0">
      <selection activeCell="C5" sqref="C5"/>
    </sheetView>
  </sheetViews>
  <sheetFormatPr defaultRowHeight="15.6"/>
  <cols>
    <col min="1" max="1" width="3.77734375" style="77" customWidth="1"/>
    <col min="2" max="2" width="11.109375" style="27" customWidth="1"/>
    <col min="3" max="3" width="24" style="1" customWidth="1"/>
    <col min="4" max="4" width="9.77734375" style="16" customWidth="1"/>
    <col min="5" max="8" width="9.77734375" style="18" customWidth="1"/>
    <col min="9" max="9" width="9.77734375" style="1" customWidth="1"/>
    <col min="10" max="10" width="9" style="1"/>
    <col min="11" max="11" width="12" style="1" bestFit="1" customWidth="1"/>
    <col min="12" max="259" width="9" style="1"/>
    <col min="260" max="260" width="11.109375" style="1" customWidth="1"/>
    <col min="261" max="261" width="24.77734375" style="1" customWidth="1"/>
    <col min="262" max="263" width="13.6640625" style="1" customWidth="1"/>
    <col min="264" max="264" width="13.88671875" style="1" customWidth="1"/>
    <col min="265" max="265" width="16.33203125" style="1" customWidth="1"/>
    <col min="266" max="515" width="9" style="1"/>
    <col min="516" max="516" width="11.109375" style="1" customWidth="1"/>
    <col min="517" max="517" width="24.77734375" style="1" customWidth="1"/>
    <col min="518" max="519" width="13.6640625" style="1" customWidth="1"/>
    <col min="520" max="520" width="13.88671875" style="1" customWidth="1"/>
    <col min="521" max="521" width="16.33203125" style="1" customWidth="1"/>
    <col min="522" max="771" width="9" style="1"/>
    <col min="772" max="772" width="11.109375" style="1" customWidth="1"/>
    <col min="773" max="773" width="24.77734375" style="1" customWidth="1"/>
    <col min="774" max="775" width="13.6640625" style="1" customWidth="1"/>
    <col min="776" max="776" width="13.88671875" style="1" customWidth="1"/>
    <col min="777" max="777" width="16.33203125" style="1" customWidth="1"/>
    <col min="778" max="1027" width="9" style="1"/>
    <col min="1028" max="1028" width="11.109375" style="1" customWidth="1"/>
    <col min="1029" max="1029" width="24.77734375" style="1" customWidth="1"/>
    <col min="1030" max="1031" width="13.6640625" style="1" customWidth="1"/>
    <col min="1032" max="1032" width="13.88671875" style="1" customWidth="1"/>
    <col min="1033" max="1033" width="16.33203125" style="1" customWidth="1"/>
    <col min="1034" max="1283" width="9" style="1"/>
    <col min="1284" max="1284" width="11.109375" style="1" customWidth="1"/>
    <col min="1285" max="1285" width="24.77734375" style="1" customWidth="1"/>
    <col min="1286" max="1287" width="13.6640625" style="1" customWidth="1"/>
    <col min="1288" max="1288" width="13.88671875" style="1" customWidth="1"/>
    <col min="1289" max="1289" width="16.33203125" style="1" customWidth="1"/>
    <col min="1290" max="1539" width="9" style="1"/>
    <col min="1540" max="1540" width="11.109375" style="1" customWidth="1"/>
    <col min="1541" max="1541" width="24.77734375" style="1" customWidth="1"/>
    <col min="1542" max="1543" width="13.6640625" style="1" customWidth="1"/>
    <col min="1544" max="1544" width="13.88671875" style="1" customWidth="1"/>
    <col min="1545" max="1545" width="16.33203125" style="1" customWidth="1"/>
    <col min="1546" max="1795" width="9" style="1"/>
    <col min="1796" max="1796" width="11.109375" style="1" customWidth="1"/>
    <col min="1797" max="1797" width="24.77734375" style="1" customWidth="1"/>
    <col min="1798" max="1799" width="13.6640625" style="1" customWidth="1"/>
    <col min="1800" max="1800" width="13.88671875" style="1" customWidth="1"/>
    <col min="1801" max="1801" width="16.33203125" style="1" customWidth="1"/>
    <col min="1802" max="2051" width="9" style="1"/>
    <col min="2052" max="2052" width="11.109375" style="1" customWidth="1"/>
    <col min="2053" max="2053" width="24.77734375" style="1" customWidth="1"/>
    <col min="2054" max="2055" width="13.6640625" style="1" customWidth="1"/>
    <col min="2056" max="2056" width="13.88671875" style="1" customWidth="1"/>
    <col min="2057" max="2057" width="16.33203125" style="1" customWidth="1"/>
    <col min="2058" max="2307" width="9" style="1"/>
    <col min="2308" max="2308" width="11.109375" style="1" customWidth="1"/>
    <col min="2309" max="2309" width="24.77734375" style="1" customWidth="1"/>
    <col min="2310" max="2311" width="13.6640625" style="1" customWidth="1"/>
    <col min="2312" max="2312" width="13.88671875" style="1" customWidth="1"/>
    <col min="2313" max="2313" width="16.33203125" style="1" customWidth="1"/>
    <col min="2314" max="2563" width="9" style="1"/>
    <col min="2564" max="2564" width="11.109375" style="1" customWidth="1"/>
    <col min="2565" max="2565" width="24.77734375" style="1" customWidth="1"/>
    <col min="2566" max="2567" width="13.6640625" style="1" customWidth="1"/>
    <col min="2568" max="2568" width="13.88671875" style="1" customWidth="1"/>
    <col min="2569" max="2569" width="16.33203125" style="1" customWidth="1"/>
    <col min="2570" max="2819" width="9" style="1"/>
    <col min="2820" max="2820" width="11.109375" style="1" customWidth="1"/>
    <col min="2821" max="2821" width="24.77734375" style="1" customWidth="1"/>
    <col min="2822" max="2823" width="13.6640625" style="1" customWidth="1"/>
    <col min="2824" max="2824" width="13.88671875" style="1" customWidth="1"/>
    <col min="2825" max="2825" width="16.33203125" style="1" customWidth="1"/>
    <col min="2826" max="3075" width="9" style="1"/>
    <col min="3076" max="3076" width="11.109375" style="1" customWidth="1"/>
    <col min="3077" max="3077" width="24.77734375" style="1" customWidth="1"/>
    <col min="3078" max="3079" width="13.6640625" style="1" customWidth="1"/>
    <col min="3080" max="3080" width="13.88671875" style="1" customWidth="1"/>
    <col min="3081" max="3081" width="16.33203125" style="1" customWidth="1"/>
    <col min="3082" max="3331" width="9" style="1"/>
    <col min="3332" max="3332" width="11.109375" style="1" customWidth="1"/>
    <col min="3333" max="3333" width="24.77734375" style="1" customWidth="1"/>
    <col min="3334" max="3335" width="13.6640625" style="1" customWidth="1"/>
    <col min="3336" max="3336" width="13.88671875" style="1" customWidth="1"/>
    <col min="3337" max="3337" width="16.33203125" style="1" customWidth="1"/>
    <col min="3338" max="3587" width="9" style="1"/>
    <col min="3588" max="3588" width="11.109375" style="1" customWidth="1"/>
    <col min="3589" max="3589" width="24.77734375" style="1" customWidth="1"/>
    <col min="3590" max="3591" width="13.6640625" style="1" customWidth="1"/>
    <col min="3592" max="3592" width="13.88671875" style="1" customWidth="1"/>
    <col min="3593" max="3593" width="16.33203125" style="1" customWidth="1"/>
    <col min="3594" max="3843" width="9" style="1"/>
    <col min="3844" max="3844" width="11.109375" style="1" customWidth="1"/>
    <col min="3845" max="3845" width="24.77734375" style="1" customWidth="1"/>
    <col min="3846" max="3847" width="13.6640625" style="1" customWidth="1"/>
    <col min="3848" max="3848" width="13.88671875" style="1" customWidth="1"/>
    <col min="3849" max="3849" width="16.33203125" style="1" customWidth="1"/>
    <col min="3850" max="4099" width="9" style="1"/>
    <col min="4100" max="4100" width="11.109375" style="1" customWidth="1"/>
    <col min="4101" max="4101" width="24.77734375" style="1" customWidth="1"/>
    <col min="4102" max="4103" width="13.6640625" style="1" customWidth="1"/>
    <col min="4104" max="4104" width="13.88671875" style="1" customWidth="1"/>
    <col min="4105" max="4105" width="16.33203125" style="1" customWidth="1"/>
    <col min="4106" max="4355" width="9" style="1"/>
    <col min="4356" max="4356" width="11.109375" style="1" customWidth="1"/>
    <col min="4357" max="4357" width="24.77734375" style="1" customWidth="1"/>
    <col min="4358" max="4359" width="13.6640625" style="1" customWidth="1"/>
    <col min="4360" max="4360" width="13.88671875" style="1" customWidth="1"/>
    <col min="4361" max="4361" width="16.33203125" style="1" customWidth="1"/>
    <col min="4362" max="4611" width="9" style="1"/>
    <col min="4612" max="4612" width="11.109375" style="1" customWidth="1"/>
    <col min="4613" max="4613" width="24.77734375" style="1" customWidth="1"/>
    <col min="4614" max="4615" width="13.6640625" style="1" customWidth="1"/>
    <col min="4616" max="4616" width="13.88671875" style="1" customWidth="1"/>
    <col min="4617" max="4617" width="16.33203125" style="1" customWidth="1"/>
    <col min="4618" max="4867" width="9" style="1"/>
    <col min="4868" max="4868" width="11.109375" style="1" customWidth="1"/>
    <col min="4869" max="4869" width="24.77734375" style="1" customWidth="1"/>
    <col min="4870" max="4871" width="13.6640625" style="1" customWidth="1"/>
    <col min="4872" max="4872" width="13.88671875" style="1" customWidth="1"/>
    <col min="4873" max="4873" width="16.33203125" style="1" customWidth="1"/>
    <col min="4874" max="5123" width="9" style="1"/>
    <col min="5124" max="5124" width="11.109375" style="1" customWidth="1"/>
    <col min="5125" max="5125" width="24.77734375" style="1" customWidth="1"/>
    <col min="5126" max="5127" width="13.6640625" style="1" customWidth="1"/>
    <col min="5128" max="5128" width="13.88671875" style="1" customWidth="1"/>
    <col min="5129" max="5129" width="16.33203125" style="1" customWidth="1"/>
    <col min="5130" max="5379" width="9" style="1"/>
    <col min="5380" max="5380" width="11.109375" style="1" customWidth="1"/>
    <col min="5381" max="5381" width="24.77734375" style="1" customWidth="1"/>
    <col min="5382" max="5383" width="13.6640625" style="1" customWidth="1"/>
    <col min="5384" max="5384" width="13.88671875" style="1" customWidth="1"/>
    <col min="5385" max="5385" width="16.33203125" style="1" customWidth="1"/>
    <col min="5386" max="5635" width="9" style="1"/>
    <col min="5636" max="5636" width="11.109375" style="1" customWidth="1"/>
    <col min="5637" max="5637" width="24.77734375" style="1" customWidth="1"/>
    <col min="5638" max="5639" width="13.6640625" style="1" customWidth="1"/>
    <col min="5640" max="5640" width="13.88671875" style="1" customWidth="1"/>
    <col min="5641" max="5641" width="16.33203125" style="1" customWidth="1"/>
    <col min="5642" max="5891" width="9" style="1"/>
    <col min="5892" max="5892" width="11.109375" style="1" customWidth="1"/>
    <col min="5893" max="5893" width="24.77734375" style="1" customWidth="1"/>
    <col min="5894" max="5895" width="13.6640625" style="1" customWidth="1"/>
    <col min="5896" max="5896" width="13.88671875" style="1" customWidth="1"/>
    <col min="5897" max="5897" width="16.33203125" style="1" customWidth="1"/>
    <col min="5898" max="6147" width="9" style="1"/>
    <col min="6148" max="6148" width="11.109375" style="1" customWidth="1"/>
    <col min="6149" max="6149" width="24.77734375" style="1" customWidth="1"/>
    <col min="6150" max="6151" width="13.6640625" style="1" customWidth="1"/>
    <col min="6152" max="6152" width="13.88671875" style="1" customWidth="1"/>
    <col min="6153" max="6153" width="16.33203125" style="1" customWidth="1"/>
    <col min="6154" max="6403" width="9" style="1"/>
    <col min="6404" max="6404" width="11.109375" style="1" customWidth="1"/>
    <col min="6405" max="6405" width="24.77734375" style="1" customWidth="1"/>
    <col min="6406" max="6407" width="13.6640625" style="1" customWidth="1"/>
    <col min="6408" max="6408" width="13.88671875" style="1" customWidth="1"/>
    <col min="6409" max="6409" width="16.33203125" style="1" customWidth="1"/>
    <col min="6410" max="6659" width="9" style="1"/>
    <col min="6660" max="6660" width="11.109375" style="1" customWidth="1"/>
    <col min="6661" max="6661" width="24.77734375" style="1" customWidth="1"/>
    <col min="6662" max="6663" width="13.6640625" style="1" customWidth="1"/>
    <col min="6664" max="6664" width="13.88671875" style="1" customWidth="1"/>
    <col min="6665" max="6665" width="16.33203125" style="1" customWidth="1"/>
    <col min="6666" max="6915" width="9" style="1"/>
    <col min="6916" max="6916" width="11.109375" style="1" customWidth="1"/>
    <col min="6917" max="6917" width="24.77734375" style="1" customWidth="1"/>
    <col min="6918" max="6919" width="13.6640625" style="1" customWidth="1"/>
    <col min="6920" max="6920" width="13.88671875" style="1" customWidth="1"/>
    <col min="6921" max="6921" width="16.33203125" style="1" customWidth="1"/>
    <col min="6922" max="7171" width="9" style="1"/>
    <col min="7172" max="7172" width="11.109375" style="1" customWidth="1"/>
    <col min="7173" max="7173" width="24.77734375" style="1" customWidth="1"/>
    <col min="7174" max="7175" width="13.6640625" style="1" customWidth="1"/>
    <col min="7176" max="7176" width="13.88671875" style="1" customWidth="1"/>
    <col min="7177" max="7177" width="16.33203125" style="1" customWidth="1"/>
    <col min="7178" max="7427" width="9" style="1"/>
    <col min="7428" max="7428" width="11.109375" style="1" customWidth="1"/>
    <col min="7429" max="7429" width="24.77734375" style="1" customWidth="1"/>
    <col min="7430" max="7431" width="13.6640625" style="1" customWidth="1"/>
    <col min="7432" max="7432" width="13.88671875" style="1" customWidth="1"/>
    <col min="7433" max="7433" width="16.33203125" style="1" customWidth="1"/>
    <col min="7434" max="7683" width="9" style="1"/>
    <col min="7684" max="7684" width="11.109375" style="1" customWidth="1"/>
    <col min="7685" max="7685" width="24.77734375" style="1" customWidth="1"/>
    <col min="7686" max="7687" width="13.6640625" style="1" customWidth="1"/>
    <col min="7688" max="7688" width="13.88671875" style="1" customWidth="1"/>
    <col min="7689" max="7689" width="16.33203125" style="1" customWidth="1"/>
    <col min="7690" max="7939" width="9" style="1"/>
    <col min="7940" max="7940" width="11.109375" style="1" customWidth="1"/>
    <col min="7941" max="7941" width="24.77734375" style="1" customWidth="1"/>
    <col min="7942" max="7943" width="13.6640625" style="1" customWidth="1"/>
    <col min="7944" max="7944" width="13.88671875" style="1" customWidth="1"/>
    <col min="7945" max="7945" width="16.33203125" style="1" customWidth="1"/>
    <col min="7946" max="8195" width="9" style="1"/>
    <col min="8196" max="8196" width="11.109375" style="1" customWidth="1"/>
    <col min="8197" max="8197" width="24.77734375" style="1" customWidth="1"/>
    <col min="8198" max="8199" width="13.6640625" style="1" customWidth="1"/>
    <col min="8200" max="8200" width="13.88671875" style="1" customWidth="1"/>
    <col min="8201" max="8201" width="16.33203125" style="1" customWidth="1"/>
    <col min="8202" max="8451" width="9" style="1"/>
    <col min="8452" max="8452" width="11.109375" style="1" customWidth="1"/>
    <col min="8453" max="8453" width="24.77734375" style="1" customWidth="1"/>
    <col min="8454" max="8455" width="13.6640625" style="1" customWidth="1"/>
    <col min="8456" max="8456" width="13.88671875" style="1" customWidth="1"/>
    <col min="8457" max="8457" width="16.33203125" style="1" customWidth="1"/>
    <col min="8458" max="8707" width="9" style="1"/>
    <col min="8708" max="8708" width="11.109375" style="1" customWidth="1"/>
    <col min="8709" max="8709" width="24.77734375" style="1" customWidth="1"/>
    <col min="8710" max="8711" width="13.6640625" style="1" customWidth="1"/>
    <col min="8712" max="8712" width="13.88671875" style="1" customWidth="1"/>
    <col min="8713" max="8713" width="16.33203125" style="1" customWidth="1"/>
    <col min="8714" max="8963" width="9" style="1"/>
    <col min="8964" max="8964" width="11.109375" style="1" customWidth="1"/>
    <col min="8965" max="8965" width="24.77734375" style="1" customWidth="1"/>
    <col min="8966" max="8967" width="13.6640625" style="1" customWidth="1"/>
    <col min="8968" max="8968" width="13.88671875" style="1" customWidth="1"/>
    <col min="8969" max="8969" width="16.33203125" style="1" customWidth="1"/>
    <col min="8970" max="9219" width="9" style="1"/>
    <col min="9220" max="9220" width="11.109375" style="1" customWidth="1"/>
    <col min="9221" max="9221" width="24.77734375" style="1" customWidth="1"/>
    <col min="9222" max="9223" width="13.6640625" style="1" customWidth="1"/>
    <col min="9224" max="9224" width="13.88671875" style="1" customWidth="1"/>
    <col min="9225" max="9225" width="16.33203125" style="1" customWidth="1"/>
    <col min="9226" max="9475" width="9" style="1"/>
    <col min="9476" max="9476" width="11.109375" style="1" customWidth="1"/>
    <col min="9477" max="9477" width="24.77734375" style="1" customWidth="1"/>
    <col min="9478" max="9479" width="13.6640625" style="1" customWidth="1"/>
    <col min="9480" max="9480" width="13.88671875" style="1" customWidth="1"/>
    <col min="9481" max="9481" width="16.33203125" style="1" customWidth="1"/>
    <col min="9482" max="9731" width="9" style="1"/>
    <col min="9732" max="9732" width="11.109375" style="1" customWidth="1"/>
    <col min="9733" max="9733" width="24.77734375" style="1" customWidth="1"/>
    <col min="9734" max="9735" width="13.6640625" style="1" customWidth="1"/>
    <col min="9736" max="9736" width="13.88671875" style="1" customWidth="1"/>
    <col min="9737" max="9737" width="16.33203125" style="1" customWidth="1"/>
    <col min="9738" max="9987" width="9" style="1"/>
    <col min="9988" max="9988" width="11.109375" style="1" customWidth="1"/>
    <col min="9989" max="9989" width="24.77734375" style="1" customWidth="1"/>
    <col min="9990" max="9991" width="13.6640625" style="1" customWidth="1"/>
    <col min="9992" max="9992" width="13.88671875" style="1" customWidth="1"/>
    <col min="9993" max="9993" width="16.33203125" style="1" customWidth="1"/>
    <col min="9994" max="10243" width="9" style="1"/>
    <col min="10244" max="10244" width="11.109375" style="1" customWidth="1"/>
    <col min="10245" max="10245" width="24.77734375" style="1" customWidth="1"/>
    <col min="10246" max="10247" width="13.6640625" style="1" customWidth="1"/>
    <col min="10248" max="10248" width="13.88671875" style="1" customWidth="1"/>
    <col min="10249" max="10249" width="16.33203125" style="1" customWidth="1"/>
    <col min="10250" max="10499" width="9" style="1"/>
    <col min="10500" max="10500" width="11.109375" style="1" customWidth="1"/>
    <col min="10501" max="10501" width="24.77734375" style="1" customWidth="1"/>
    <col min="10502" max="10503" width="13.6640625" style="1" customWidth="1"/>
    <col min="10504" max="10504" width="13.88671875" style="1" customWidth="1"/>
    <col min="10505" max="10505" width="16.33203125" style="1" customWidth="1"/>
    <col min="10506" max="10755" width="9" style="1"/>
    <col min="10756" max="10756" width="11.109375" style="1" customWidth="1"/>
    <col min="10757" max="10757" width="24.77734375" style="1" customWidth="1"/>
    <col min="10758" max="10759" width="13.6640625" style="1" customWidth="1"/>
    <col min="10760" max="10760" width="13.88671875" style="1" customWidth="1"/>
    <col min="10761" max="10761" width="16.33203125" style="1" customWidth="1"/>
    <col min="10762" max="11011" width="9" style="1"/>
    <col min="11012" max="11012" width="11.109375" style="1" customWidth="1"/>
    <col min="11013" max="11013" width="24.77734375" style="1" customWidth="1"/>
    <col min="11014" max="11015" width="13.6640625" style="1" customWidth="1"/>
    <col min="11016" max="11016" width="13.88671875" style="1" customWidth="1"/>
    <col min="11017" max="11017" width="16.33203125" style="1" customWidth="1"/>
    <col min="11018" max="11267" width="9" style="1"/>
    <col min="11268" max="11268" width="11.109375" style="1" customWidth="1"/>
    <col min="11269" max="11269" width="24.77734375" style="1" customWidth="1"/>
    <col min="11270" max="11271" width="13.6640625" style="1" customWidth="1"/>
    <col min="11272" max="11272" width="13.88671875" style="1" customWidth="1"/>
    <col min="11273" max="11273" width="16.33203125" style="1" customWidth="1"/>
    <col min="11274" max="11523" width="9" style="1"/>
    <col min="11524" max="11524" width="11.109375" style="1" customWidth="1"/>
    <col min="11525" max="11525" width="24.77734375" style="1" customWidth="1"/>
    <col min="11526" max="11527" width="13.6640625" style="1" customWidth="1"/>
    <col min="11528" max="11528" width="13.88671875" style="1" customWidth="1"/>
    <col min="11529" max="11529" width="16.33203125" style="1" customWidth="1"/>
    <col min="11530" max="11779" width="9" style="1"/>
    <col min="11780" max="11780" width="11.109375" style="1" customWidth="1"/>
    <col min="11781" max="11781" width="24.77734375" style="1" customWidth="1"/>
    <col min="11782" max="11783" width="13.6640625" style="1" customWidth="1"/>
    <col min="11784" max="11784" width="13.88671875" style="1" customWidth="1"/>
    <col min="11785" max="11785" width="16.33203125" style="1" customWidth="1"/>
    <col min="11786" max="12035" width="9" style="1"/>
    <col min="12036" max="12036" width="11.109375" style="1" customWidth="1"/>
    <col min="12037" max="12037" width="24.77734375" style="1" customWidth="1"/>
    <col min="12038" max="12039" width="13.6640625" style="1" customWidth="1"/>
    <col min="12040" max="12040" width="13.88671875" style="1" customWidth="1"/>
    <col min="12041" max="12041" width="16.33203125" style="1" customWidth="1"/>
    <col min="12042" max="12291" width="9" style="1"/>
    <col min="12292" max="12292" width="11.109375" style="1" customWidth="1"/>
    <col min="12293" max="12293" width="24.77734375" style="1" customWidth="1"/>
    <col min="12294" max="12295" width="13.6640625" style="1" customWidth="1"/>
    <col min="12296" max="12296" width="13.88671875" style="1" customWidth="1"/>
    <col min="12297" max="12297" width="16.33203125" style="1" customWidth="1"/>
    <col min="12298" max="12547" width="9" style="1"/>
    <col min="12548" max="12548" width="11.109375" style="1" customWidth="1"/>
    <col min="12549" max="12549" width="24.77734375" style="1" customWidth="1"/>
    <col min="12550" max="12551" width="13.6640625" style="1" customWidth="1"/>
    <col min="12552" max="12552" width="13.88671875" style="1" customWidth="1"/>
    <col min="12553" max="12553" width="16.33203125" style="1" customWidth="1"/>
    <col min="12554" max="12803" width="9" style="1"/>
    <col min="12804" max="12804" width="11.109375" style="1" customWidth="1"/>
    <col min="12805" max="12805" width="24.77734375" style="1" customWidth="1"/>
    <col min="12806" max="12807" width="13.6640625" style="1" customWidth="1"/>
    <col min="12808" max="12808" width="13.88671875" style="1" customWidth="1"/>
    <col min="12809" max="12809" width="16.33203125" style="1" customWidth="1"/>
    <col min="12810" max="13059" width="9" style="1"/>
    <col min="13060" max="13060" width="11.109375" style="1" customWidth="1"/>
    <col min="13061" max="13061" width="24.77734375" style="1" customWidth="1"/>
    <col min="13062" max="13063" width="13.6640625" style="1" customWidth="1"/>
    <col min="13064" max="13064" width="13.88671875" style="1" customWidth="1"/>
    <col min="13065" max="13065" width="16.33203125" style="1" customWidth="1"/>
    <col min="13066" max="13315" width="9" style="1"/>
    <col min="13316" max="13316" width="11.109375" style="1" customWidth="1"/>
    <col min="13317" max="13317" width="24.77734375" style="1" customWidth="1"/>
    <col min="13318" max="13319" width="13.6640625" style="1" customWidth="1"/>
    <col min="13320" max="13320" width="13.88671875" style="1" customWidth="1"/>
    <col min="13321" max="13321" width="16.33203125" style="1" customWidth="1"/>
    <col min="13322" max="13571" width="9" style="1"/>
    <col min="13572" max="13572" width="11.109375" style="1" customWidth="1"/>
    <col min="13573" max="13573" width="24.77734375" style="1" customWidth="1"/>
    <col min="13574" max="13575" width="13.6640625" style="1" customWidth="1"/>
    <col min="13576" max="13576" width="13.88671875" style="1" customWidth="1"/>
    <col min="13577" max="13577" width="16.33203125" style="1" customWidth="1"/>
    <col min="13578" max="13827" width="9" style="1"/>
    <col min="13828" max="13828" width="11.109375" style="1" customWidth="1"/>
    <col min="13829" max="13829" width="24.77734375" style="1" customWidth="1"/>
    <col min="13830" max="13831" width="13.6640625" style="1" customWidth="1"/>
    <col min="13832" max="13832" width="13.88671875" style="1" customWidth="1"/>
    <col min="13833" max="13833" width="16.33203125" style="1" customWidth="1"/>
    <col min="13834" max="14083" width="9" style="1"/>
    <col min="14084" max="14084" width="11.109375" style="1" customWidth="1"/>
    <col min="14085" max="14085" width="24.77734375" style="1" customWidth="1"/>
    <col min="14086" max="14087" width="13.6640625" style="1" customWidth="1"/>
    <col min="14088" max="14088" width="13.88671875" style="1" customWidth="1"/>
    <col min="14089" max="14089" width="16.33203125" style="1" customWidth="1"/>
    <col min="14090" max="14339" width="9" style="1"/>
    <col min="14340" max="14340" width="11.109375" style="1" customWidth="1"/>
    <col min="14341" max="14341" width="24.77734375" style="1" customWidth="1"/>
    <col min="14342" max="14343" width="13.6640625" style="1" customWidth="1"/>
    <col min="14344" max="14344" width="13.88671875" style="1" customWidth="1"/>
    <col min="14345" max="14345" width="16.33203125" style="1" customWidth="1"/>
    <col min="14346" max="14595" width="9" style="1"/>
    <col min="14596" max="14596" width="11.109375" style="1" customWidth="1"/>
    <col min="14597" max="14597" width="24.77734375" style="1" customWidth="1"/>
    <col min="14598" max="14599" width="13.6640625" style="1" customWidth="1"/>
    <col min="14600" max="14600" width="13.88671875" style="1" customWidth="1"/>
    <col min="14601" max="14601" width="16.33203125" style="1" customWidth="1"/>
    <col min="14602" max="14851" width="9" style="1"/>
    <col min="14852" max="14852" width="11.109375" style="1" customWidth="1"/>
    <col min="14853" max="14853" width="24.77734375" style="1" customWidth="1"/>
    <col min="14854" max="14855" width="13.6640625" style="1" customWidth="1"/>
    <col min="14856" max="14856" width="13.88671875" style="1" customWidth="1"/>
    <col min="14857" max="14857" width="16.33203125" style="1" customWidth="1"/>
    <col min="14858" max="15107" width="9" style="1"/>
    <col min="15108" max="15108" width="11.109375" style="1" customWidth="1"/>
    <col min="15109" max="15109" width="24.77734375" style="1" customWidth="1"/>
    <col min="15110" max="15111" width="13.6640625" style="1" customWidth="1"/>
    <col min="15112" max="15112" width="13.88671875" style="1" customWidth="1"/>
    <col min="15113" max="15113" width="16.33203125" style="1" customWidth="1"/>
    <col min="15114" max="15363" width="9" style="1"/>
    <col min="15364" max="15364" width="11.109375" style="1" customWidth="1"/>
    <col min="15365" max="15365" width="24.77734375" style="1" customWidth="1"/>
    <col min="15366" max="15367" width="13.6640625" style="1" customWidth="1"/>
    <col min="15368" max="15368" width="13.88671875" style="1" customWidth="1"/>
    <col min="15369" max="15369" width="16.33203125" style="1" customWidth="1"/>
    <col min="15370" max="15619" width="9" style="1"/>
    <col min="15620" max="15620" width="11.109375" style="1" customWidth="1"/>
    <col min="15621" max="15621" width="24.77734375" style="1" customWidth="1"/>
    <col min="15622" max="15623" width="13.6640625" style="1" customWidth="1"/>
    <col min="15624" max="15624" width="13.88671875" style="1" customWidth="1"/>
    <col min="15625" max="15625" width="16.33203125" style="1" customWidth="1"/>
    <col min="15626" max="15875" width="9" style="1"/>
    <col min="15876" max="15876" width="11.109375" style="1" customWidth="1"/>
    <col min="15877" max="15877" width="24.77734375" style="1" customWidth="1"/>
    <col min="15878" max="15879" width="13.6640625" style="1" customWidth="1"/>
    <col min="15880" max="15880" width="13.88671875" style="1" customWidth="1"/>
    <col min="15881" max="15881" width="16.33203125" style="1" customWidth="1"/>
    <col min="15882" max="16131" width="9" style="1"/>
    <col min="16132" max="16132" width="11.109375" style="1" customWidth="1"/>
    <col min="16133" max="16133" width="24.77734375" style="1" customWidth="1"/>
    <col min="16134" max="16135" width="13.6640625" style="1" customWidth="1"/>
    <col min="16136" max="16136" width="13.88671875" style="1" customWidth="1"/>
    <col min="16137" max="16137" width="16.33203125" style="1" customWidth="1"/>
    <col min="16138" max="16384" width="9" style="1"/>
  </cols>
  <sheetData>
    <row r="1" spans="1:11" ht="20.100000000000001" customHeight="1">
      <c r="H1" s="223" t="s">
        <v>208</v>
      </c>
      <c r="I1" s="224"/>
    </row>
    <row r="2" spans="1:11" ht="30" customHeight="1">
      <c r="A2" s="212" t="s">
        <v>111</v>
      </c>
      <c r="B2" s="222"/>
      <c r="C2" s="222"/>
      <c r="D2" s="222"/>
      <c r="E2" s="222"/>
      <c r="F2" s="222"/>
      <c r="G2" s="222"/>
      <c r="H2" s="222"/>
      <c r="I2" s="222"/>
    </row>
    <row r="3" spans="1:11" ht="30" customHeight="1">
      <c r="A3" s="220"/>
      <c r="B3" s="221"/>
      <c r="C3" s="221"/>
      <c r="D3" s="225" t="s">
        <v>154</v>
      </c>
      <c r="E3" s="226"/>
      <c r="F3" s="227" t="s">
        <v>203</v>
      </c>
      <c r="G3" s="226"/>
      <c r="H3" s="228"/>
      <c r="I3" s="229"/>
    </row>
    <row r="4" spans="1:11" ht="24" customHeight="1">
      <c r="A4" s="76" t="s">
        <v>210</v>
      </c>
      <c r="B4" s="2" t="s">
        <v>0</v>
      </c>
      <c r="C4" s="55" t="s">
        <v>1</v>
      </c>
      <c r="D4" s="56" t="s">
        <v>2</v>
      </c>
      <c r="E4" s="56" t="s">
        <v>3</v>
      </c>
      <c r="F4" s="56" t="s">
        <v>2</v>
      </c>
      <c r="G4" s="56" t="s">
        <v>3</v>
      </c>
      <c r="H4" s="56" t="s">
        <v>167</v>
      </c>
      <c r="I4" s="55" t="s">
        <v>204</v>
      </c>
    </row>
    <row r="5" spans="1:11" ht="23.1" customHeight="1">
      <c r="A5" s="79"/>
      <c r="B5" s="4"/>
      <c r="C5" s="41" t="s">
        <v>109</v>
      </c>
      <c r="D5" s="42">
        <v>14275</v>
      </c>
      <c r="E5" s="43"/>
      <c r="F5" s="43"/>
      <c r="G5" s="43"/>
      <c r="H5" s="44">
        <f>D5</f>
        <v>14275</v>
      </c>
      <c r="I5" s="41"/>
    </row>
    <row r="6" spans="1:11" ht="23.1" customHeight="1">
      <c r="A6" s="79"/>
      <c r="B6" s="4"/>
      <c r="C6" s="41" t="s">
        <v>206</v>
      </c>
      <c r="D6" s="42"/>
      <c r="E6" s="43"/>
      <c r="F6" s="43">
        <v>154092</v>
      </c>
      <c r="G6" s="43"/>
      <c r="H6" s="44"/>
      <c r="I6" s="63">
        <f>F6</f>
        <v>154092</v>
      </c>
    </row>
    <row r="7" spans="1:11" ht="23.1" customHeight="1">
      <c r="A7" s="79">
        <v>1</v>
      </c>
      <c r="B7" s="9" t="s">
        <v>114</v>
      </c>
      <c r="C7" s="41" t="s">
        <v>115</v>
      </c>
      <c r="D7" s="48"/>
      <c r="E7" s="43">
        <v>1000</v>
      </c>
      <c r="F7" s="43"/>
      <c r="G7" s="43"/>
      <c r="H7" s="44">
        <f>H5+D7-E7</f>
        <v>13275</v>
      </c>
      <c r="I7" s="218"/>
    </row>
    <row r="8" spans="1:11" ht="23.1" customHeight="1">
      <c r="A8" s="79">
        <v>2</v>
      </c>
      <c r="B8" s="57" t="s">
        <v>113</v>
      </c>
      <c r="C8" s="47" t="s">
        <v>116</v>
      </c>
      <c r="D8" s="42">
        <v>5000</v>
      </c>
      <c r="E8" s="43"/>
      <c r="F8" s="43"/>
      <c r="G8" s="43"/>
      <c r="H8" s="44">
        <f t="shared" ref="H8:H34" si="0">H7+D8-E8</f>
        <v>18275</v>
      </c>
      <c r="I8" s="219"/>
    </row>
    <row r="9" spans="1:11" ht="23.1" customHeight="1">
      <c r="A9" s="79">
        <v>3</v>
      </c>
      <c r="B9" s="9" t="s">
        <v>113</v>
      </c>
      <c r="C9" s="47" t="s">
        <v>117</v>
      </c>
      <c r="D9" s="42">
        <v>10000</v>
      </c>
      <c r="E9" s="43"/>
      <c r="F9" s="43"/>
      <c r="G9" s="43"/>
      <c r="H9" s="44">
        <f t="shared" si="0"/>
        <v>28275</v>
      </c>
      <c r="I9" s="219"/>
      <c r="K9" s="68"/>
    </row>
    <row r="10" spans="1:11" ht="23.1" customHeight="1">
      <c r="A10" s="79">
        <v>4</v>
      </c>
      <c r="B10" s="57" t="s">
        <v>113</v>
      </c>
      <c r="C10" s="49" t="s">
        <v>118</v>
      </c>
      <c r="D10" s="42">
        <v>6000</v>
      </c>
      <c r="E10" s="43"/>
      <c r="F10" s="43"/>
      <c r="G10" s="43"/>
      <c r="H10" s="44">
        <f t="shared" si="0"/>
        <v>34275</v>
      </c>
      <c r="I10" s="219"/>
    </row>
    <row r="11" spans="1:11" ht="23.1" customHeight="1">
      <c r="A11" s="79">
        <v>5</v>
      </c>
      <c r="B11" s="9" t="s">
        <v>113</v>
      </c>
      <c r="C11" s="49" t="s">
        <v>119</v>
      </c>
      <c r="D11" s="42">
        <v>3000</v>
      </c>
      <c r="E11" s="43"/>
      <c r="F11" s="43"/>
      <c r="G11" s="43"/>
      <c r="H11" s="44">
        <f t="shared" si="0"/>
        <v>37275</v>
      </c>
      <c r="I11" s="219"/>
    </row>
    <row r="12" spans="1:11" ht="23.1" customHeight="1">
      <c r="A12" s="79">
        <v>6</v>
      </c>
      <c r="B12" s="57" t="s">
        <v>123</v>
      </c>
      <c r="C12" s="49" t="s">
        <v>120</v>
      </c>
      <c r="D12" s="42">
        <v>27500</v>
      </c>
      <c r="E12" s="43"/>
      <c r="F12" s="43"/>
      <c r="G12" s="43"/>
      <c r="H12" s="44">
        <f t="shared" si="0"/>
        <v>64775</v>
      </c>
      <c r="I12" s="219"/>
    </row>
    <row r="13" spans="1:11" ht="23.1" customHeight="1">
      <c r="A13" s="79">
        <v>7</v>
      </c>
      <c r="B13" s="9" t="s">
        <v>123</v>
      </c>
      <c r="C13" s="49" t="s">
        <v>121</v>
      </c>
      <c r="D13" s="42">
        <v>49000</v>
      </c>
      <c r="E13" s="43"/>
      <c r="F13" s="43"/>
      <c r="G13" s="43"/>
      <c r="H13" s="44">
        <f t="shared" si="0"/>
        <v>113775</v>
      </c>
      <c r="I13" s="219"/>
    </row>
    <row r="14" spans="1:11" ht="23.1" customHeight="1">
      <c r="A14" s="79">
        <v>8</v>
      </c>
      <c r="B14" s="57" t="s">
        <v>125</v>
      </c>
      <c r="C14" s="49" t="s">
        <v>121</v>
      </c>
      <c r="D14" s="42">
        <v>4400</v>
      </c>
      <c r="E14" s="43"/>
      <c r="F14" s="43"/>
      <c r="G14" s="43"/>
      <c r="H14" s="44">
        <f t="shared" si="0"/>
        <v>118175</v>
      </c>
      <c r="I14" s="219"/>
    </row>
    <row r="15" spans="1:11" ht="23.1" customHeight="1">
      <c r="A15" s="79">
        <v>9</v>
      </c>
      <c r="B15" s="9" t="s">
        <v>125</v>
      </c>
      <c r="C15" s="49" t="s">
        <v>120</v>
      </c>
      <c r="D15" s="42">
        <v>3200</v>
      </c>
      <c r="E15" s="43"/>
      <c r="F15" s="43"/>
      <c r="G15" s="43"/>
      <c r="H15" s="44">
        <f t="shared" si="0"/>
        <v>121375</v>
      </c>
      <c r="I15" s="219"/>
    </row>
    <row r="16" spans="1:11" ht="23.1" customHeight="1">
      <c r="A16" s="79">
        <v>10</v>
      </c>
      <c r="B16" s="57" t="s">
        <v>124</v>
      </c>
      <c r="C16" s="49" t="s">
        <v>122</v>
      </c>
      <c r="D16" s="42">
        <v>3000</v>
      </c>
      <c r="E16" s="43"/>
      <c r="F16" s="43"/>
      <c r="G16" s="43"/>
      <c r="H16" s="44">
        <f t="shared" si="0"/>
        <v>124375</v>
      </c>
      <c r="I16" s="219"/>
    </row>
    <row r="17" spans="1:9" ht="23.1" customHeight="1">
      <c r="A17" s="79">
        <v>11</v>
      </c>
      <c r="B17" s="9" t="s">
        <v>130</v>
      </c>
      <c r="C17" s="49" t="s">
        <v>131</v>
      </c>
      <c r="D17" s="42">
        <v>3000</v>
      </c>
      <c r="E17" s="43"/>
      <c r="F17" s="43"/>
      <c r="G17" s="43"/>
      <c r="H17" s="44">
        <f t="shared" si="0"/>
        <v>127375</v>
      </c>
      <c r="I17" s="219"/>
    </row>
    <row r="18" spans="1:9" ht="23.1" customHeight="1">
      <c r="A18" s="79">
        <v>12</v>
      </c>
      <c r="B18" s="9" t="s">
        <v>130</v>
      </c>
      <c r="C18" s="49" t="s">
        <v>132</v>
      </c>
      <c r="D18" s="42">
        <v>3000</v>
      </c>
      <c r="E18" s="43"/>
      <c r="F18" s="43"/>
      <c r="G18" s="43"/>
      <c r="H18" s="44">
        <f t="shared" si="0"/>
        <v>130375</v>
      </c>
      <c r="I18" s="219"/>
    </row>
    <row r="19" spans="1:9" ht="23.1" customHeight="1">
      <c r="A19" s="79">
        <v>13</v>
      </c>
      <c r="B19" s="9" t="s">
        <v>133</v>
      </c>
      <c r="C19" s="49" t="s">
        <v>121</v>
      </c>
      <c r="D19" s="42">
        <v>2000</v>
      </c>
      <c r="E19" s="43"/>
      <c r="F19" s="43"/>
      <c r="G19" s="43"/>
      <c r="H19" s="44">
        <f t="shared" si="0"/>
        <v>132375</v>
      </c>
      <c r="I19" s="219"/>
    </row>
    <row r="20" spans="1:9" ht="23.1" customHeight="1">
      <c r="A20" s="79">
        <v>14</v>
      </c>
      <c r="B20" s="9" t="s">
        <v>133</v>
      </c>
      <c r="C20" s="49" t="s">
        <v>120</v>
      </c>
      <c r="D20" s="42">
        <v>2600</v>
      </c>
      <c r="E20" s="43"/>
      <c r="F20" s="43"/>
      <c r="G20" s="43"/>
      <c r="H20" s="44">
        <f t="shared" si="0"/>
        <v>134975</v>
      </c>
      <c r="I20" s="219"/>
    </row>
    <row r="21" spans="1:9" ht="23.1" customHeight="1">
      <c r="A21" s="79">
        <v>15</v>
      </c>
      <c r="B21" s="9" t="s">
        <v>133</v>
      </c>
      <c r="C21" s="49" t="s">
        <v>134</v>
      </c>
      <c r="D21" s="42">
        <v>2500</v>
      </c>
      <c r="E21" s="43"/>
      <c r="F21" s="43"/>
      <c r="G21" s="43"/>
      <c r="H21" s="44">
        <f t="shared" si="0"/>
        <v>137475</v>
      </c>
      <c r="I21" s="219"/>
    </row>
    <row r="22" spans="1:9" ht="23.1" customHeight="1">
      <c r="A22" s="79">
        <v>16</v>
      </c>
      <c r="B22" s="9" t="s">
        <v>135</v>
      </c>
      <c r="C22" s="49" t="s">
        <v>120</v>
      </c>
      <c r="D22" s="42">
        <v>200</v>
      </c>
      <c r="E22" s="43"/>
      <c r="F22" s="43"/>
      <c r="G22" s="43"/>
      <c r="H22" s="44">
        <f t="shared" si="0"/>
        <v>137675</v>
      </c>
      <c r="I22" s="219"/>
    </row>
    <row r="23" spans="1:9" ht="23.1" customHeight="1">
      <c r="A23" s="79">
        <v>17</v>
      </c>
      <c r="B23" s="9" t="s">
        <v>135</v>
      </c>
      <c r="C23" s="49" t="s">
        <v>136</v>
      </c>
      <c r="D23" s="42">
        <v>2500</v>
      </c>
      <c r="E23" s="43"/>
      <c r="F23" s="43"/>
      <c r="G23" s="43"/>
      <c r="H23" s="44">
        <f t="shared" si="0"/>
        <v>140175</v>
      </c>
      <c r="I23" s="219"/>
    </row>
    <row r="24" spans="1:9" ht="23.1" customHeight="1">
      <c r="A24" s="79">
        <v>18</v>
      </c>
      <c r="B24" s="9" t="s">
        <v>137</v>
      </c>
      <c r="C24" s="49" t="s">
        <v>138</v>
      </c>
      <c r="D24" s="42">
        <v>2500</v>
      </c>
      <c r="E24" s="43"/>
      <c r="F24" s="43"/>
      <c r="G24" s="43"/>
      <c r="H24" s="44">
        <f t="shared" si="0"/>
        <v>142675</v>
      </c>
      <c r="I24" s="219"/>
    </row>
    <row r="25" spans="1:9" ht="23.1" customHeight="1">
      <c r="A25" s="79">
        <v>19</v>
      </c>
      <c r="B25" s="9" t="s">
        <v>137</v>
      </c>
      <c r="C25" s="50" t="s">
        <v>139</v>
      </c>
      <c r="D25" s="42">
        <v>2500</v>
      </c>
      <c r="E25" s="43"/>
      <c r="F25" s="43"/>
      <c r="G25" s="43"/>
      <c r="H25" s="44">
        <f t="shared" si="0"/>
        <v>145175</v>
      </c>
      <c r="I25" s="219"/>
    </row>
    <row r="26" spans="1:9" ht="23.1" customHeight="1">
      <c r="A26" s="79">
        <v>20</v>
      </c>
      <c r="B26" s="9" t="s">
        <v>137</v>
      </c>
      <c r="C26" s="49" t="s">
        <v>140</v>
      </c>
      <c r="D26" s="42">
        <v>2500</v>
      </c>
      <c r="E26" s="43"/>
      <c r="F26" s="43"/>
      <c r="G26" s="43"/>
      <c r="H26" s="44">
        <f t="shared" si="0"/>
        <v>147675</v>
      </c>
      <c r="I26" s="219"/>
    </row>
    <row r="27" spans="1:9" ht="23.1" customHeight="1">
      <c r="A27" s="79">
        <v>21</v>
      </c>
      <c r="B27" s="9" t="s">
        <v>137</v>
      </c>
      <c r="C27" s="49" t="s">
        <v>141</v>
      </c>
      <c r="D27" s="42">
        <v>200</v>
      </c>
      <c r="E27" s="43"/>
      <c r="F27" s="43"/>
      <c r="G27" s="43"/>
      <c r="H27" s="44">
        <f t="shared" si="0"/>
        <v>147875</v>
      </c>
      <c r="I27" s="219"/>
    </row>
    <row r="28" spans="1:9" ht="23.1" customHeight="1">
      <c r="A28" s="79">
        <v>22</v>
      </c>
      <c r="B28" s="9" t="s">
        <v>142</v>
      </c>
      <c r="C28" s="49" t="s">
        <v>143</v>
      </c>
      <c r="D28" s="42">
        <v>3000</v>
      </c>
      <c r="E28" s="43"/>
      <c r="F28" s="43"/>
      <c r="G28" s="43"/>
      <c r="H28" s="44">
        <f t="shared" si="0"/>
        <v>150875</v>
      </c>
      <c r="I28" s="219"/>
    </row>
    <row r="29" spans="1:9" ht="23.1" customHeight="1">
      <c r="A29" s="79">
        <v>23</v>
      </c>
      <c r="B29" s="9" t="s">
        <v>144</v>
      </c>
      <c r="C29" s="49" t="s">
        <v>145</v>
      </c>
      <c r="D29" s="42">
        <v>5000</v>
      </c>
      <c r="E29" s="43"/>
      <c r="F29" s="43"/>
      <c r="G29" s="43"/>
      <c r="H29" s="44">
        <f t="shared" si="0"/>
        <v>155875</v>
      </c>
      <c r="I29" s="219"/>
    </row>
    <row r="30" spans="1:9" ht="23.1" customHeight="1">
      <c r="A30" s="79">
        <v>24</v>
      </c>
      <c r="B30" s="9" t="s">
        <v>148</v>
      </c>
      <c r="C30" s="49" t="s">
        <v>192</v>
      </c>
      <c r="D30" s="42"/>
      <c r="E30" s="43">
        <v>17745</v>
      </c>
      <c r="F30" s="43"/>
      <c r="G30" s="43"/>
      <c r="H30" s="44">
        <f t="shared" si="0"/>
        <v>138130</v>
      </c>
      <c r="I30" s="219"/>
    </row>
    <row r="31" spans="1:9" ht="23.1" customHeight="1">
      <c r="A31" s="79">
        <v>25</v>
      </c>
      <c r="B31" s="9" t="s">
        <v>148</v>
      </c>
      <c r="C31" s="49" t="s">
        <v>193</v>
      </c>
      <c r="D31" s="42"/>
      <c r="E31" s="43">
        <v>9500</v>
      </c>
      <c r="F31" s="43"/>
      <c r="G31" s="43"/>
      <c r="H31" s="44">
        <f t="shared" si="0"/>
        <v>128630</v>
      </c>
      <c r="I31" s="219"/>
    </row>
    <row r="32" spans="1:9" ht="23.1" customHeight="1">
      <c r="A32" s="79">
        <v>26</v>
      </c>
      <c r="B32" s="9" t="s">
        <v>147</v>
      </c>
      <c r="C32" s="49" t="s">
        <v>194</v>
      </c>
      <c r="D32" s="42"/>
      <c r="E32" s="43">
        <v>1475</v>
      </c>
      <c r="F32" s="43"/>
      <c r="G32" s="43"/>
      <c r="H32" s="44">
        <f t="shared" si="0"/>
        <v>127155</v>
      </c>
      <c r="I32" s="219"/>
    </row>
    <row r="33" spans="1:9" ht="23.1" customHeight="1">
      <c r="A33" s="79">
        <v>27</v>
      </c>
      <c r="B33" s="9" t="s">
        <v>147</v>
      </c>
      <c r="C33" s="49" t="s">
        <v>195</v>
      </c>
      <c r="D33" s="42"/>
      <c r="E33" s="43">
        <v>1470</v>
      </c>
      <c r="F33" s="43"/>
      <c r="G33" s="43"/>
      <c r="H33" s="44">
        <f t="shared" si="0"/>
        <v>125685</v>
      </c>
      <c r="I33" s="219"/>
    </row>
    <row r="34" spans="1:9" ht="23.1" customHeight="1">
      <c r="A34" s="79">
        <v>28</v>
      </c>
      <c r="B34" s="78" t="s">
        <v>147</v>
      </c>
      <c r="C34" s="84" t="s">
        <v>196</v>
      </c>
      <c r="D34" s="42"/>
      <c r="E34" s="43">
        <v>15000</v>
      </c>
      <c r="F34" s="43"/>
      <c r="G34" s="43"/>
      <c r="H34" s="44">
        <f t="shared" si="0"/>
        <v>110685</v>
      </c>
      <c r="I34" s="219"/>
    </row>
    <row r="35" spans="1:9" s="36" customFormat="1" ht="26.1" customHeight="1">
      <c r="A35" s="215" t="s">
        <v>211</v>
      </c>
      <c r="B35" s="216"/>
      <c r="C35" s="217"/>
      <c r="D35" s="32">
        <f>SUM(D4:D34)</f>
        <v>156875</v>
      </c>
      <c r="E35" s="51">
        <f>SUM(E4:E34)</f>
        <v>46190</v>
      </c>
      <c r="F35" s="51">
        <f>SUM(F6:F34)</f>
        <v>154092</v>
      </c>
      <c r="G35" s="80">
        <v>0</v>
      </c>
      <c r="H35" s="32">
        <f>D35-E35</f>
        <v>110685</v>
      </c>
      <c r="I35" s="32">
        <f>I6</f>
        <v>154092</v>
      </c>
    </row>
    <row r="36" spans="1:9" ht="20.100000000000001" customHeight="1">
      <c r="B36" s="14"/>
      <c r="C36" s="15"/>
      <c r="E36" s="17"/>
      <c r="F36" s="17"/>
      <c r="G36" s="17"/>
    </row>
    <row r="37" spans="1:9" ht="20.100000000000001" customHeight="1">
      <c r="B37" s="14"/>
      <c r="C37" s="15"/>
      <c r="E37" s="17"/>
      <c r="F37" s="17"/>
      <c r="G37" s="17"/>
    </row>
    <row r="38" spans="1:9" ht="20.100000000000001" customHeight="1">
      <c r="B38" s="14"/>
      <c r="C38" s="15"/>
      <c r="E38" s="17"/>
      <c r="F38" s="17"/>
      <c r="G38" s="17"/>
    </row>
    <row r="39" spans="1:9" ht="20.100000000000001" customHeight="1">
      <c r="B39" s="14"/>
      <c r="C39" s="19"/>
      <c r="D39" s="20"/>
      <c r="E39" s="17"/>
      <c r="F39" s="17"/>
      <c r="G39" s="17"/>
    </row>
    <row r="40" spans="1:9" ht="20.100000000000001" customHeight="1">
      <c r="B40" s="14"/>
      <c r="C40" s="15"/>
      <c r="E40" s="17"/>
      <c r="F40" s="17"/>
      <c r="G40" s="17"/>
    </row>
    <row r="41" spans="1:9">
      <c r="B41" s="14"/>
      <c r="C41" s="15"/>
      <c r="E41" s="17"/>
      <c r="F41" s="17"/>
      <c r="G41" s="17"/>
    </row>
    <row r="42" spans="1:9">
      <c r="B42" s="14"/>
      <c r="C42" s="15"/>
      <c r="E42" s="17"/>
      <c r="F42" s="17"/>
      <c r="G42" s="17"/>
    </row>
    <row r="43" spans="1:9">
      <c r="B43" s="14"/>
      <c r="C43" s="15"/>
      <c r="E43" s="17"/>
      <c r="F43" s="17"/>
      <c r="G43" s="17"/>
    </row>
    <row r="44" spans="1:9" ht="21.6">
      <c r="B44" s="14"/>
      <c r="C44" s="21"/>
      <c r="E44" s="17"/>
      <c r="F44" s="17"/>
      <c r="G44" s="17"/>
      <c r="H44" s="22"/>
    </row>
    <row r="45" spans="1:9">
      <c r="B45" s="14"/>
      <c r="C45" s="15"/>
      <c r="E45" s="17"/>
      <c r="F45" s="17"/>
      <c r="G45" s="17"/>
    </row>
    <row r="46" spans="1:9">
      <c r="B46" s="14"/>
      <c r="C46" s="23"/>
      <c r="D46" s="17"/>
      <c r="E46" s="17"/>
      <c r="F46" s="17"/>
      <c r="G46" s="17"/>
    </row>
    <row r="47" spans="1:9" ht="18.75" customHeight="1">
      <c r="B47" s="14"/>
      <c r="C47" s="23"/>
      <c r="D47" s="17"/>
      <c r="E47" s="17"/>
      <c r="F47" s="17"/>
      <c r="G47" s="17"/>
    </row>
    <row r="48" spans="1:9" ht="18.75" customHeight="1">
      <c r="B48" s="14"/>
      <c r="C48" s="23"/>
      <c r="D48" s="17"/>
      <c r="E48" s="17"/>
      <c r="F48" s="17"/>
      <c r="G48" s="17"/>
    </row>
    <row r="49" spans="2:7" ht="18.75" customHeight="1">
      <c r="B49" s="14"/>
      <c r="C49" s="23"/>
      <c r="D49" s="17"/>
      <c r="E49" s="17"/>
      <c r="F49" s="17"/>
      <c r="G49" s="17"/>
    </row>
    <row r="50" spans="2:7" ht="18.75" customHeight="1">
      <c r="B50" s="14"/>
      <c r="C50" s="23"/>
      <c r="D50" s="17"/>
      <c r="E50" s="17"/>
      <c r="F50" s="17"/>
      <c r="G50" s="17"/>
    </row>
    <row r="51" spans="2:7" ht="18.75" customHeight="1">
      <c r="B51" s="14"/>
      <c r="C51" s="23"/>
      <c r="D51" s="17"/>
      <c r="E51" s="17"/>
      <c r="F51" s="17"/>
      <c r="G51" s="17"/>
    </row>
    <row r="52" spans="2:7" ht="18.75" customHeight="1">
      <c r="B52" s="14"/>
      <c r="C52" s="23"/>
      <c r="D52" s="17"/>
      <c r="E52" s="17"/>
      <c r="F52" s="17"/>
      <c r="G52" s="17"/>
    </row>
    <row r="53" spans="2:7" ht="18.75" customHeight="1">
      <c r="B53" s="14"/>
      <c r="C53" s="23"/>
      <c r="D53" s="17"/>
      <c r="E53" s="17"/>
      <c r="F53" s="17"/>
      <c r="G53" s="17"/>
    </row>
    <row r="54" spans="2:7" ht="18.75" customHeight="1">
      <c r="B54" s="14"/>
      <c r="C54" s="23"/>
      <c r="D54" s="17"/>
      <c r="E54" s="17"/>
      <c r="F54" s="17"/>
      <c r="G54" s="17"/>
    </row>
    <row r="55" spans="2:7" ht="18.75" customHeight="1">
      <c r="B55" s="14"/>
      <c r="C55" s="23"/>
      <c r="D55" s="17"/>
      <c r="E55" s="17"/>
      <c r="F55" s="17"/>
      <c r="G55" s="17"/>
    </row>
    <row r="56" spans="2:7" ht="18.75" customHeight="1">
      <c r="B56" s="14"/>
      <c r="C56" s="23"/>
      <c r="D56" s="17"/>
      <c r="E56" s="17"/>
      <c r="F56" s="17"/>
      <c r="G56" s="17"/>
    </row>
    <row r="57" spans="2:7" ht="18.75" customHeight="1">
      <c r="B57" s="14"/>
      <c r="C57" s="23"/>
      <c r="D57" s="17"/>
      <c r="E57" s="17"/>
      <c r="F57" s="17"/>
      <c r="G57" s="17"/>
    </row>
    <row r="58" spans="2:7" ht="18.75" customHeight="1">
      <c r="B58" s="14"/>
      <c r="C58" s="23"/>
      <c r="D58" s="17"/>
      <c r="E58" s="17"/>
      <c r="F58" s="17"/>
      <c r="G58" s="17"/>
    </row>
    <row r="59" spans="2:7" ht="18.75" customHeight="1">
      <c r="B59" s="14"/>
      <c r="C59" s="23"/>
      <c r="D59" s="17"/>
      <c r="E59" s="17"/>
      <c r="F59" s="17"/>
      <c r="G59" s="17"/>
    </row>
    <row r="60" spans="2:7" ht="18.75" customHeight="1">
      <c r="B60" s="14"/>
      <c r="C60" s="23"/>
      <c r="D60" s="17"/>
      <c r="E60" s="17"/>
      <c r="F60" s="17"/>
      <c r="G60" s="17"/>
    </row>
    <row r="61" spans="2:7" ht="18.75" customHeight="1">
      <c r="B61" s="14"/>
      <c r="C61" s="23"/>
      <c r="D61" s="17"/>
      <c r="E61" s="17"/>
      <c r="F61" s="17"/>
      <c r="G61" s="17"/>
    </row>
    <row r="62" spans="2:7" ht="18.75" customHeight="1">
      <c r="B62" s="14"/>
      <c r="C62" s="23"/>
      <c r="D62" s="17"/>
      <c r="E62" s="17"/>
      <c r="F62" s="17"/>
      <c r="G62" s="17"/>
    </row>
    <row r="63" spans="2:7" ht="18.75" customHeight="1">
      <c r="B63" s="14"/>
      <c r="C63" s="23"/>
      <c r="D63" s="17"/>
      <c r="E63" s="17"/>
      <c r="F63" s="17"/>
      <c r="G63" s="17"/>
    </row>
    <row r="64" spans="2:7" ht="18.75" customHeight="1">
      <c r="B64" s="14"/>
      <c r="C64" s="23"/>
      <c r="D64" s="17"/>
      <c r="E64" s="17"/>
      <c r="F64" s="17"/>
      <c r="G64" s="17"/>
    </row>
    <row r="65" spans="2:259" ht="18.75" customHeight="1">
      <c r="B65" s="14"/>
      <c r="C65" s="23"/>
      <c r="D65" s="17"/>
      <c r="E65" s="17"/>
      <c r="F65" s="17"/>
      <c r="G65" s="17"/>
    </row>
    <row r="66" spans="2:259" ht="18.75" customHeight="1">
      <c r="B66" s="14"/>
      <c r="C66" s="23"/>
      <c r="D66" s="17"/>
      <c r="E66" s="17"/>
      <c r="F66" s="17"/>
      <c r="G66" s="17"/>
    </row>
    <row r="67" spans="2:259" ht="18.75" customHeight="1">
      <c r="B67" s="14"/>
      <c r="C67" s="23"/>
      <c r="D67" s="17"/>
      <c r="E67" s="17"/>
      <c r="F67" s="17"/>
      <c r="G67" s="17"/>
    </row>
    <row r="68" spans="2:259" ht="18.75" customHeight="1">
      <c r="B68" s="14"/>
      <c r="C68" s="23"/>
      <c r="D68" s="17"/>
      <c r="E68" s="17"/>
      <c r="F68" s="17"/>
      <c r="G68" s="17"/>
    </row>
    <row r="69" spans="2:259" ht="18.75" customHeight="1">
      <c r="B69" s="14"/>
      <c r="C69" s="23"/>
      <c r="D69" s="17"/>
      <c r="E69" s="17"/>
      <c r="F69" s="17"/>
      <c r="G69" s="17"/>
    </row>
    <row r="70" spans="2:259" ht="18.75" customHeight="1">
      <c r="B70" s="14"/>
      <c r="C70" s="23"/>
      <c r="D70" s="17"/>
      <c r="E70" s="17"/>
      <c r="F70" s="17"/>
      <c r="G70" s="17"/>
    </row>
    <row r="71" spans="2:259" ht="18.75" customHeight="1">
      <c r="B71" s="14"/>
      <c r="C71" s="23"/>
      <c r="D71" s="17"/>
      <c r="E71" s="17"/>
      <c r="F71" s="17"/>
      <c r="G71" s="17"/>
    </row>
    <row r="72" spans="2:259" ht="18.75" customHeight="1">
      <c r="B72" s="14"/>
      <c r="C72" s="23"/>
      <c r="D72" s="17"/>
      <c r="E72" s="17"/>
      <c r="F72" s="17"/>
      <c r="G72" s="17"/>
    </row>
    <row r="73" spans="2:259" ht="18.75" customHeight="1">
      <c r="B73" s="14"/>
      <c r="C73" s="24"/>
      <c r="D73" s="17"/>
      <c r="E73" s="17"/>
      <c r="F73" s="17"/>
      <c r="G73" s="17"/>
    </row>
    <row r="74" spans="2:259" ht="18.75" customHeight="1">
      <c r="B74" s="14"/>
      <c r="C74" s="24"/>
      <c r="D74" s="17"/>
      <c r="E74" s="17"/>
      <c r="F74" s="17"/>
      <c r="G74" s="17"/>
    </row>
    <row r="75" spans="2:259" ht="18.75" customHeight="1">
      <c r="B75" s="14"/>
      <c r="C75" s="24"/>
      <c r="D75" s="17"/>
      <c r="E75" s="17"/>
      <c r="F75" s="17"/>
      <c r="G75" s="17"/>
    </row>
    <row r="76" spans="2:259" ht="18.75" customHeight="1">
      <c r="B76" s="14"/>
      <c r="C76" s="24"/>
      <c r="D76" s="17"/>
      <c r="E76" s="17"/>
      <c r="F76" s="17"/>
      <c r="G76" s="17"/>
    </row>
    <row r="77" spans="2:259" ht="18.75" customHeight="1">
      <c r="B77" s="14"/>
      <c r="C77" s="24"/>
      <c r="D77" s="17"/>
      <c r="E77" s="17"/>
      <c r="F77" s="17"/>
      <c r="G77" s="17"/>
    </row>
    <row r="78" spans="2:259" ht="18.75" customHeight="1">
      <c r="B78" s="14"/>
      <c r="C78" s="24"/>
      <c r="D78" s="17"/>
      <c r="E78" s="17"/>
      <c r="F78" s="17"/>
      <c r="G78" s="17"/>
    </row>
    <row r="79" spans="2:259" ht="36.75" customHeight="1">
      <c r="B79" s="14"/>
      <c r="C79" s="23"/>
      <c r="D79" s="17"/>
      <c r="E79" s="17"/>
      <c r="F79" s="17"/>
      <c r="G79" s="17"/>
      <c r="I79" s="25"/>
    </row>
    <row r="80" spans="2:259" ht="18.75" customHeight="1">
      <c r="B80" s="24"/>
      <c r="C80" s="21"/>
      <c r="D80" s="24"/>
      <c r="E80" s="24"/>
      <c r="F80" s="24"/>
      <c r="G80" s="24"/>
      <c r="H80" s="26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</row>
    <row r="81" spans="2:8" ht="18.75" customHeight="1">
      <c r="C81" s="23"/>
      <c r="E81" s="17"/>
      <c r="F81" s="17"/>
      <c r="G81" s="17"/>
    </row>
    <row r="82" spans="2:8" ht="21.6">
      <c r="B82" s="28"/>
      <c r="C82" s="29"/>
      <c r="E82" s="17"/>
      <c r="F82" s="17"/>
      <c r="G82" s="17"/>
      <c r="H82" s="30"/>
    </row>
    <row r="83" spans="2:8">
      <c r="B83" s="31"/>
    </row>
  </sheetData>
  <mergeCells count="8">
    <mergeCell ref="A35:C35"/>
    <mergeCell ref="I7:I34"/>
    <mergeCell ref="A3:C3"/>
    <mergeCell ref="A2:I2"/>
    <mergeCell ref="H1:I1"/>
    <mergeCell ref="D3:E3"/>
    <mergeCell ref="F3:G3"/>
    <mergeCell ref="H3:I3"/>
  </mergeCells>
  <phoneticPr fontId="2" type="noConversion"/>
  <pageMargins left="0.38" right="0.28999999999999998" top="0.4" bottom="0.28000000000000003" header="0.3" footer="0.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82"/>
  <sheetViews>
    <sheetView topLeftCell="A13" zoomScaleNormal="100" workbookViewId="0">
      <selection activeCell="D34" sqref="D34"/>
    </sheetView>
  </sheetViews>
  <sheetFormatPr defaultRowHeight="15.6"/>
  <cols>
    <col min="1" max="1" width="3.77734375" style="77" customWidth="1"/>
    <col min="2" max="2" width="11.109375" style="27" customWidth="1"/>
    <col min="3" max="3" width="24.88671875" style="1" customWidth="1"/>
    <col min="4" max="4" width="9.77734375" style="16" customWidth="1"/>
    <col min="5" max="8" width="9.77734375" style="18" customWidth="1"/>
    <col min="9" max="9" width="9.77734375" style="1" customWidth="1"/>
    <col min="10" max="259" width="9" style="1"/>
    <col min="260" max="260" width="11.109375" style="1" customWidth="1"/>
    <col min="261" max="261" width="24.77734375" style="1" customWidth="1"/>
    <col min="262" max="263" width="13.6640625" style="1" customWidth="1"/>
    <col min="264" max="264" width="13.88671875" style="1" customWidth="1"/>
    <col min="265" max="265" width="16.33203125" style="1" customWidth="1"/>
    <col min="266" max="515" width="9" style="1"/>
    <col min="516" max="516" width="11.109375" style="1" customWidth="1"/>
    <col min="517" max="517" width="24.77734375" style="1" customWidth="1"/>
    <col min="518" max="519" width="13.6640625" style="1" customWidth="1"/>
    <col min="520" max="520" width="13.88671875" style="1" customWidth="1"/>
    <col min="521" max="521" width="16.33203125" style="1" customWidth="1"/>
    <col min="522" max="771" width="9" style="1"/>
    <col min="772" max="772" width="11.109375" style="1" customWidth="1"/>
    <col min="773" max="773" width="24.77734375" style="1" customWidth="1"/>
    <col min="774" max="775" width="13.6640625" style="1" customWidth="1"/>
    <col min="776" max="776" width="13.88671875" style="1" customWidth="1"/>
    <col min="777" max="777" width="16.33203125" style="1" customWidth="1"/>
    <col min="778" max="1027" width="9" style="1"/>
    <col min="1028" max="1028" width="11.109375" style="1" customWidth="1"/>
    <col min="1029" max="1029" width="24.77734375" style="1" customWidth="1"/>
    <col min="1030" max="1031" width="13.6640625" style="1" customWidth="1"/>
    <col min="1032" max="1032" width="13.88671875" style="1" customWidth="1"/>
    <col min="1033" max="1033" width="16.33203125" style="1" customWidth="1"/>
    <col min="1034" max="1283" width="9" style="1"/>
    <col min="1284" max="1284" width="11.109375" style="1" customWidth="1"/>
    <col min="1285" max="1285" width="24.77734375" style="1" customWidth="1"/>
    <col min="1286" max="1287" width="13.6640625" style="1" customWidth="1"/>
    <col min="1288" max="1288" width="13.88671875" style="1" customWidth="1"/>
    <col min="1289" max="1289" width="16.33203125" style="1" customWidth="1"/>
    <col min="1290" max="1539" width="9" style="1"/>
    <col min="1540" max="1540" width="11.109375" style="1" customWidth="1"/>
    <col min="1541" max="1541" width="24.77734375" style="1" customWidth="1"/>
    <col min="1542" max="1543" width="13.6640625" style="1" customWidth="1"/>
    <col min="1544" max="1544" width="13.88671875" style="1" customWidth="1"/>
    <col min="1545" max="1545" width="16.33203125" style="1" customWidth="1"/>
    <col min="1546" max="1795" width="9" style="1"/>
    <col min="1796" max="1796" width="11.109375" style="1" customWidth="1"/>
    <col min="1797" max="1797" width="24.77734375" style="1" customWidth="1"/>
    <col min="1798" max="1799" width="13.6640625" style="1" customWidth="1"/>
    <col min="1800" max="1800" width="13.88671875" style="1" customWidth="1"/>
    <col min="1801" max="1801" width="16.33203125" style="1" customWidth="1"/>
    <col min="1802" max="2051" width="9" style="1"/>
    <col min="2052" max="2052" width="11.109375" style="1" customWidth="1"/>
    <col min="2053" max="2053" width="24.77734375" style="1" customWidth="1"/>
    <col min="2054" max="2055" width="13.6640625" style="1" customWidth="1"/>
    <col min="2056" max="2056" width="13.88671875" style="1" customWidth="1"/>
    <col min="2057" max="2057" width="16.33203125" style="1" customWidth="1"/>
    <col min="2058" max="2307" width="9" style="1"/>
    <col min="2308" max="2308" width="11.109375" style="1" customWidth="1"/>
    <col min="2309" max="2309" width="24.77734375" style="1" customWidth="1"/>
    <col min="2310" max="2311" width="13.6640625" style="1" customWidth="1"/>
    <col min="2312" max="2312" width="13.88671875" style="1" customWidth="1"/>
    <col min="2313" max="2313" width="16.33203125" style="1" customWidth="1"/>
    <col min="2314" max="2563" width="9" style="1"/>
    <col min="2564" max="2564" width="11.109375" style="1" customWidth="1"/>
    <col min="2565" max="2565" width="24.77734375" style="1" customWidth="1"/>
    <col min="2566" max="2567" width="13.6640625" style="1" customWidth="1"/>
    <col min="2568" max="2568" width="13.88671875" style="1" customWidth="1"/>
    <col min="2569" max="2569" width="16.33203125" style="1" customWidth="1"/>
    <col min="2570" max="2819" width="9" style="1"/>
    <col min="2820" max="2820" width="11.109375" style="1" customWidth="1"/>
    <col min="2821" max="2821" width="24.77734375" style="1" customWidth="1"/>
    <col min="2822" max="2823" width="13.6640625" style="1" customWidth="1"/>
    <col min="2824" max="2824" width="13.88671875" style="1" customWidth="1"/>
    <col min="2825" max="2825" width="16.33203125" style="1" customWidth="1"/>
    <col min="2826" max="3075" width="9" style="1"/>
    <col min="3076" max="3076" width="11.109375" style="1" customWidth="1"/>
    <col min="3077" max="3077" width="24.77734375" style="1" customWidth="1"/>
    <col min="3078" max="3079" width="13.6640625" style="1" customWidth="1"/>
    <col min="3080" max="3080" width="13.88671875" style="1" customWidth="1"/>
    <col min="3081" max="3081" width="16.33203125" style="1" customWidth="1"/>
    <col min="3082" max="3331" width="9" style="1"/>
    <col min="3332" max="3332" width="11.109375" style="1" customWidth="1"/>
    <col min="3333" max="3333" width="24.77734375" style="1" customWidth="1"/>
    <col min="3334" max="3335" width="13.6640625" style="1" customWidth="1"/>
    <col min="3336" max="3336" width="13.88671875" style="1" customWidth="1"/>
    <col min="3337" max="3337" width="16.33203125" style="1" customWidth="1"/>
    <col min="3338" max="3587" width="9" style="1"/>
    <col min="3588" max="3588" width="11.109375" style="1" customWidth="1"/>
    <col min="3589" max="3589" width="24.77734375" style="1" customWidth="1"/>
    <col min="3590" max="3591" width="13.6640625" style="1" customWidth="1"/>
    <col min="3592" max="3592" width="13.88671875" style="1" customWidth="1"/>
    <col min="3593" max="3593" width="16.33203125" style="1" customWidth="1"/>
    <col min="3594" max="3843" width="9" style="1"/>
    <col min="3844" max="3844" width="11.109375" style="1" customWidth="1"/>
    <col min="3845" max="3845" width="24.77734375" style="1" customWidth="1"/>
    <col min="3846" max="3847" width="13.6640625" style="1" customWidth="1"/>
    <col min="3848" max="3848" width="13.88671875" style="1" customWidth="1"/>
    <col min="3849" max="3849" width="16.33203125" style="1" customWidth="1"/>
    <col min="3850" max="4099" width="9" style="1"/>
    <col min="4100" max="4100" width="11.109375" style="1" customWidth="1"/>
    <col min="4101" max="4101" width="24.77734375" style="1" customWidth="1"/>
    <col min="4102" max="4103" width="13.6640625" style="1" customWidth="1"/>
    <col min="4104" max="4104" width="13.88671875" style="1" customWidth="1"/>
    <col min="4105" max="4105" width="16.33203125" style="1" customWidth="1"/>
    <col min="4106" max="4355" width="9" style="1"/>
    <col min="4356" max="4356" width="11.109375" style="1" customWidth="1"/>
    <col min="4357" max="4357" width="24.77734375" style="1" customWidth="1"/>
    <col min="4358" max="4359" width="13.6640625" style="1" customWidth="1"/>
    <col min="4360" max="4360" width="13.88671875" style="1" customWidth="1"/>
    <col min="4361" max="4361" width="16.33203125" style="1" customWidth="1"/>
    <col min="4362" max="4611" width="9" style="1"/>
    <col min="4612" max="4612" width="11.109375" style="1" customWidth="1"/>
    <col min="4613" max="4613" width="24.77734375" style="1" customWidth="1"/>
    <col min="4614" max="4615" width="13.6640625" style="1" customWidth="1"/>
    <col min="4616" max="4616" width="13.88671875" style="1" customWidth="1"/>
    <col min="4617" max="4617" width="16.33203125" style="1" customWidth="1"/>
    <col min="4618" max="4867" width="9" style="1"/>
    <col min="4868" max="4868" width="11.109375" style="1" customWidth="1"/>
    <col min="4869" max="4869" width="24.77734375" style="1" customWidth="1"/>
    <col min="4870" max="4871" width="13.6640625" style="1" customWidth="1"/>
    <col min="4872" max="4872" width="13.88671875" style="1" customWidth="1"/>
    <col min="4873" max="4873" width="16.33203125" style="1" customWidth="1"/>
    <col min="4874" max="5123" width="9" style="1"/>
    <col min="5124" max="5124" width="11.109375" style="1" customWidth="1"/>
    <col min="5125" max="5125" width="24.77734375" style="1" customWidth="1"/>
    <col min="5126" max="5127" width="13.6640625" style="1" customWidth="1"/>
    <col min="5128" max="5128" width="13.88671875" style="1" customWidth="1"/>
    <col min="5129" max="5129" width="16.33203125" style="1" customWidth="1"/>
    <col min="5130" max="5379" width="9" style="1"/>
    <col min="5380" max="5380" width="11.109375" style="1" customWidth="1"/>
    <col min="5381" max="5381" width="24.77734375" style="1" customWidth="1"/>
    <col min="5382" max="5383" width="13.6640625" style="1" customWidth="1"/>
    <col min="5384" max="5384" width="13.88671875" style="1" customWidth="1"/>
    <col min="5385" max="5385" width="16.33203125" style="1" customWidth="1"/>
    <col min="5386" max="5635" width="9" style="1"/>
    <col min="5636" max="5636" width="11.109375" style="1" customWidth="1"/>
    <col min="5637" max="5637" width="24.77734375" style="1" customWidth="1"/>
    <col min="5638" max="5639" width="13.6640625" style="1" customWidth="1"/>
    <col min="5640" max="5640" width="13.88671875" style="1" customWidth="1"/>
    <col min="5641" max="5641" width="16.33203125" style="1" customWidth="1"/>
    <col min="5642" max="5891" width="9" style="1"/>
    <col min="5892" max="5892" width="11.109375" style="1" customWidth="1"/>
    <col min="5893" max="5893" width="24.77734375" style="1" customWidth="1"/>
    <col min="5894" max="5895" width="13.6640625" style="1" customWidth="1"/>
    <col min="5896" max="5896" width="13.88671875" style="1" customWidth="1"/>
    <col min="5897" max="5897" width="16.33203125" style="1" customWidth="1"/>
    <col min="5898" max="6147" width="9" style="1"/>
    <col min="6148" max="6148" width="11.109375" style="1" customWidth="1"/>
    <col min="6149" max="6149" width="24.77734375" style="1" customWidth="1"/>
    <col min="6150" max="6151" width="13.6640625" style="1" customWidth="1"/>
    <col min="6152" max="6152" width="13.88671875" style="1" customWidth="1"/>
    <col min="6153" max="6153" width="16.33203125" style="1" customWidth="1"/>
    <col min="6154" max="6403" width="9" style="1"/>
    <col min="6404" max="6404" width="11.109375" style="1" customWidth="1"/>
    <col min="6405" max="6405" width="24.77734375" style="1" customWidth="1"/>
    <col min="6406" max="6407" width="13.6640625" style="1" customWidth="1"/>
    <col min="6408" max="6408" width="13.88671875" style="1" customWidth="1"/>
    <col min="6409" max="6409" width="16.33203125" style="1" customWidth="1"/>
    <col min="6410" max="6659" width="9" style="1"/>
    <col min="6660" max="6660" width="11.109375" style="1" customWidth="1"/>
    <col min="6661" max="6661" width="24.77734375" style="1" customWidth="1"/>
    <col min="6662" max="6663" width="13.6640625" style="1" customWidth="1"/>
    <col min="6664" max="6664" width="13.88671875" style="1" customWidth="1"/>
    <col min="6665" max="6665" width="16.33203125" style="1" customWidth="1"/>
    <col min="6666" max="6915" width="9" style="1"/>
    <col min="6916" max="6916" width="11.109375" style="1" customWidth="1"/>
    <col min="6917" max="6917" width="24.77734375" style="1" customWidth="1"/>
    <col min="6918" max="6919" width="13.6640625" style="1" customWidth="1"/>
    <col min="6920" max="6920" width="13.88671875" style="1" customWidth="1"/>
    <col min="6921" max="6921" width="16.33203125" style="1" customWidth="1"/>
    <col min="6922" max="7171" width="9" style="1"/>
    <col min="7172" max="7172" width="11.109375" style="1" customWidth="1"/>
    <col min="7173" max="7173" width="24.77734375" style="1" customWidth="1"/>
    <col min="7174" max="7175" width="13.6640625" style="1" customWidth="1"/>
    <col min="7176" max="7176" width="13.88671875" style="1" customWidth="1"/>
    <col min="7177" max="7177" width="16.33203125" style="1" customWidth="1"/>
    <col min="7178" max="7427" width="9" style="1"/>
    <col min="7428" max="7428" width="11.109375" style="1" customWidth="1"/>
    <col min="7429" max="7429" width="24.77734375" style="1" customWidth="1"/>
    <col min="7430" max="7431" width="13.6640625" style="1" customWidth="1"/>
    <col min="7432" max="7432" width="13.88671875" style="1" customWidth="1"/>
    <col min="7433" max="7433" width="16.33203125" style="1" customWidth="1"/>
    <col min="7434" max="7683" width="9" style="1"/>
    <col min="7684" max="7684" width="11.109375" style="1" customWidth="1"/>
    <col min="7685" max="7685" width="24.77734375" style="1" customWidth="1"/>
    <col min="7686" max="7687" width="13.6640625" style="1" customWidth="1"/>
    <col min="7688" max="7688" width="13.88671875" style="1" customWidth="1"/>
    <col min="7689" max="7689" width="16.33203125" style="1" customWidth="1"/>
    <col min="7690" max="7939" width="9" style="1"/>
    <col min="7940" max="7940" width="11.109375" style="1" customWidth="1"/>
    <col min="7941" max="7941" width="24.77734375" style="1" customWidth="1"/>
    <col min="7942" max="7943" width="13.6640625" style="1" customWidth="1"/>
    <col min="7944" max="7944" width="13.88671875" style="1" customWidth="1"/>
    <col min="7945" max="7945" width="16.33203125" style="1" customWidth="1"/>
    <col min="7946" max="8195" width="9" style="1"/>
    <col min="8196" max="8196" width="11.109375" style="1" customWidth="1"/>
    <col min="8197" max="8197" width="24.77734375" style="1" customWidth="1"/>
    <col min="8198" max="8199" width="13.6640625" style="1" customWidth="1"/>
    <col min="8200" max="8200" width="13.88671875" style="1" customWidth="1"/>
    <col min="8201" max="8201" width="16.33203125" style="1" customWidth="1"/>
    <col min="8202" max="8451" width="9" style="1"/>
    <col min="8452" max="8452" width="11.109375" style="1" customWidth="1"/>
    <col min="8453" max="8453" width="24.77734375" style="1" customWidth="1"/>
    <col min="8454" max="8455" width="13.6640625" style="1" customWidth="1"/>
    <col min="8456" max="8456" width="13.88671875" style="1" customWidth="1"/>
    <col min="8457" max="8457" width="16.33203125" style="1" customWidth="1"/>
    <col min="8458" max="8707" width="9" style="1"/>
    <col min="8708" max="8708" width="11.109375" style="1" customWidth="1"/>
    <col min="8709" max="8709" width="24.77734375" style="1" customWidth="1"/>
    <col min="8710" max="8711" width="13.6640625" style="1" customWidth="1"/>
    <col min="8712" max="8712" width="13.88671875" style="1" customWidth="1"/>
    <col min="8713" max="8713" width="16.33203125" style="1" customWidth="1"/>
    <col min="8714" max="8963" width="9" style="1"/>
    <col min="8964" max="8964" width="11.109375" style="1" customWidth="1"/>
    <col min="8965" max="8965" width="24.77734375" style="1" customWidth="1"/>
    <col min="8966" max="8967" width="13.6640625" style="1" customWidth="1"/>
    <col min="8968" max="8968" width="13.88671875" style="1" customWidth="1"/>
    <col min="8969" max="8969" width="16.33203125" style="1" customWidth="1"/>
    <col min="8970" max="9219" width="9" style="1"/>
    <col min="9220" max="9220" width="11.109375" style="1" customWidth="1"/>
    <col min="9221" max="9221" width="24.77734375" style="1" customWidth="1"/>
    <col min="9222" max="9223" width="13.6640625" style="1" customWidth="1"/>
    <col min="9224" max="9224" width="13.88671875" style="1" customWidth="1"/>
    <col min="9225" max="9225" width="16.33203125" style="1" customWidth="1"/>
    <col min="9226" max="9475" width="9" style="1"/>
    <col min="9476" max="9476" width="11.109375" style="1" customWidth="1"/>
    <col min="9477" max="9477" width="24.77734375" style="1" customWidth="1"/>
    <col min="9478" max="9479" width="13.6640625" style="1" customWidth="1"/>
    <col min="9480" max="9480" width="13.88671875" style="1" customWidth="1"/>
    <col min="9481" max="9481" width="16.33203125" style="1" customWidth="1"/>
    <col min="9482" max="9731" width="9" style="1"/>
    <col min="9732" max="9732" width="11.109375" style="1" customWidth="1"/>
    <col min="9733" max="9733" width="24.77734375" style="1" customWidth="1"/>
    <col min="9734" max="9735" width="13.6640625" style="1" customWidth="1"/>
    <col min="9736" max="9736" width="13.88671875" style="1" customWidth="1"/>
    <col min="9737" max="9737" width="16.33203125" style="1" customWidth="1"/>
    <col min="9738" max="9987" width="9" style="1"/>
    <col min="9988" max="9988" width="11.109375" style="1" customWidth="1"/>
    <col min="9989" max="9989" width="24.77734375" style="1" customWidth="1"/>
    <col min="9990" max="9991" width="13.6640625" style="1" customWidth="1"/>
    <col min="9992" max="9992" width="13.88671875" style="1" customWidth="1"/>
    <col min="9993" max="9993" width="16.33203125" style="1" customWidth="1"/>
    <col min="9994" max="10243" width="9" style="1"/>
    <col min="10244" max="10244" width="11.109375" style="1" customWidth="1"/>
    <col min="10245" max="10245" width="24.77734375" style="1" customWidth="1"/>
    <col min="10246" max="10247" width="13.6640625" style="1" customWidth="1"/>
    <col min="10248" max="10248" width="13.88671875" style="1" customWidth="1"/>
    <col min="10249" max="10249" width="16.33203125" style="1" customWidth="1"/>
    <col min="10250" max="10499" width="9" style="1"/>
    <col min="10500" max="10500" width="11.109375" style="1" customWidth="1"/>
    <col min="10501" max="10501" width="24.77734375" style="1" customWidth="1"/>
    <col min="10502" max="10503" width="13.6640625" style="1" customWidth="1"/>
    <col min="10504" max="10504" width="13.88671875" style="1" customWidth="1"/>
    <col min="10505" max="10505" width="16.33203125" style="1" customWidth="1"/>
    <col min="10506" max="10755" width="9" style="1"/>
    <col min="10756" max="10756" width="11.109375" style="1" customWidth="1"/>
    <col min="10757" max="10757" width="24.77734375" style="1" customWidth="1"/>
    <col min="10758" max="10759" width="13.6640625" style="1" customWidth="1"/>
    <col min="10760" max="10760" width="13.88671875" style="1" customWidth="1"/>
    <col min="10761" max="10761" width="16.33203125" style="1" customWidth="1"/>
    <col min="10762" max="11011" width="9" style="1"/>
    <col min="11012" max="11012" width="11.109375" style="1" customWidth="1"/>
    <col min="11013" max="11013" width="24.77734375" style="1" customWidth="1"/>
    <col min="11014" max="11015" width="13.6640625" style="1" customWidth="1"/>
    <col min="11016" max="11016" width="13.88671875" style="1" customWidth="1"/>
    <col min="11017" max="11017" width="16.33203125" style="1" customWidth="1"/>
    <col min="11018" max="11267" width="9" style="1"/>
    <col min="11268" max="11268" width="11.109375" style="1" customWidth="1"/>
    <col min="11269" max="11269" width="24.77734375" style="1" customWidth="1"/>
    <col min="11270" max="11271" width="13.6640625" style="1" customWidth="1"/>
    <col min="11272" max="11272" width="13.88671875" style="1" customWidth="1"/>
    <col min="11273" max="11273" width="16.33203125" style="1" customWidth="1"/>
    <col min="11274" max="11523" width="9" style="1"/>
    <col min="11524" max="11524" width="11.109375" style="1" customWidth="1"/>
    <col min="11525" max="11525" width="24.77734375" style="1" customWidth="1"/>
    <col min="11526" max="11527" width="13.6640625" style="1" customWidth="1"/>
    <col min="11528" max="11528" width="13.88671875" style="1" customWidth="1"/>
    <col min="11529" max="11529" width="16.33203125" style="1" customWidth="1"/>
    <col min="11530" max="11779" width="9" style="1"/>
    <col min="11780" max="11780" width="11.109375" style="1" customWidth="1"/>
    <col min="11781" max="11781" width="24.77734375" style="1" customWidth="1"/>
    <col min="11782" max="11783" width="13.6640625" style="1" customWidth="1"/>
    <col min="11784" max="11784" width="13.88671875" style="1" customWidth="1"/>
    <col min="11785" max="11785" width="16.33203125" style="1" customWidth="1"/>
    <col min="11786" max="12035" width="9" style="1"/>
    <col min="12036" max="12036" width="11.109375" style="1" customWidth="1"/>
    <col min="12037" max="12037" width="24.77734375" style="1" customWidth="1"/>
    <col min="12038" max="12039" width="13.6640625" style="1" customWidth="1"/>
    <col min="12040" max="12040" width="13.88671875" style="1" customWidth="1"/>
    <col min="12041" max="12041" width="16.33203125" style="1" customWidth="1"/>
    <col min="12042" max="12291" width="9" style="1"/>
    <col min="12292" max="12292" width="11.109375" style="1" customWidth="1"/>
    <col min="12293" max="12293" width="24.77734375" style="1" customWidth="1"/>
    <col min="12294" max="12295" width="13.6640625" style="1" customWidth="1"/>
    <col min="12296" max="12296" width="13.88671875" style="1" customWidth="1"/>
    <col min="12297" max="12297" width="16.33203125" style="1" customWidth="1"/>
    <col min="12298" max="12547" width="9" style="1"/>
    <col min="12548" max="12548" width="11.109375" style="1" customWidth="1"/>
    <col min="12549" max="12549" width="24.77734375" style="1" customWidth="1"/>
    <col min="12550" max="12551" width="13.6640625" style="1" customWidth="1"/>
    <col min="12552" max="12552" width="13.88671875" style="1" customWidth="1"/>
    <col min="12553" max="12553" width="16.33203125" style="1" customWidth="1"/>
    <col min="12554" max="12803" width="9" style="1"/>
    <col min="12804" max="12804" width="11.109375" style="1" customWidth="1"/>
    <col min="12805" max="12805" width="24.77734375" style="1" customWidth="1"/>
    <col min="12806" max="12807" width="13.6640625" style="1" customWidth="1"/>
    <col min="12808" max="12808" width="13.88671875" style="1" customWidth="1"/>
    <col min="12809" max="12809" width="16.33203125" style="1" customWidth="1"/>
    <col min="12810" max="13059" width="9" style="1"/>
    <col min="13060" max="13060" width="11.109375" style="1" customWidth="1"/>
    <col min="13061" max="13061" width="24.77734375" style="1" customWidth="1"/>
    <col min="13062" max="13063" width="13.6640625" style="1" customWidth="1"/>
    <col min="13064" max="13064" width="13.88671875" style="1" customWidth="1"/>
    <col min="13065" max="13065" width="16.33203125" style="1" customWidth="1"/>
    <col min="13066" max="13315" width="9" style="1"/>
    <col min="13316" max="13316" width="11.109375" style="1" customWidth="1"/>
    <col min="13317" max="13317" width="24.77734375" style="1" customWidth="1"/>
    <col min="13318" max="13319" width="13.6640625" style="1" customWidth="1"/>
    <col min="13320" max="13320" width="13.88671875" style="1" customWidth="1"/>
    <col min="13321" max="13321" width="16.33203125" style="1" customWidth="1"/>
    <col min="13322" max="13571" width="9" style="1"/>
    <col min="13572" max="13572" width="11.109375" style="1" customWidth="1"/>
    <col min="13573" max="13573" width="24.77734375" style="1" customWidth="1"/>
    <col min="13574" max="13575" width="13.6640625" style="1" customWidth="1"/>
    <col min="13576" max="13576" width="13.88671875" style="1" customWidth="1"/>
    <col min="13577" max="13577" width="16.33203125" style="1" customWidth="1"/>
    <col min="13578" max="13827" width="9" style="1"/>
    <col min="13828" max="13828" width="11.109375" style="1" customWidth="1"/>
    <col min="13829" max="13829" width="24.77734375" style="1" customWidth="1"/>
    <col min="13830" max="13831" width="13.6640625" style="1" customWidth="1"/>
    <col min="13832" max="13832" width="13.88671875" style="1" customWidth="1"/>
    <col min="13833" max="13833" width="16.33203125" style="1" customWidth="1"/>
    <col min="13834" max="14083" width="9" style="1"/>
    <col min="14084" max="14084" width="11.109375" style="1" customWidth="1"/>
    <col min="14085" max="14085" width="24.77734375" style="1" customWidth="1"/>
    <col min="14086" max="14087" width="13.6640625" style="1" customWidth="1"/>
    <col min="14088" max="14088" width="13.88671875" style="1" customWidth="1"/>
    <col min="14089" max="14089" width="16.33203125" style="1" customWidth="1"/>
    <col min="14090" max="14339" width="9" style="1"/>
    <col min="14340" max="14340" width="11.109375" style="1" customWidth="1"/>
    <col min="14341" max="14341" width="24.77734375" style="1" customWidth="1"/>
    <col min="14342" max="14343" width="13.6640625" style="1" customWidth="1"/>
    <col min="14344" max="14344" width="13.88671875" style="1" customWidth="1"/>
    <col min="14345" max="14345" width="16.33203125" style="1" customWidth="1"/>
    <col min="14346" max="14595" width="9" style="1"/>
    <col min="14596" max="14596" width="11.109375" style="1" customWidth="1"/>
    <col min="14597" max="14597" width="24.77734375" style="1" customWidth="1"/>
    <col min="14598" max="14599" width="13.6640625" style="1" customWidth="1"/>
    <col min="14600" max="14600" width="13.88671875" style="1" customWidth="1"/>
    <col min="14601" max="14601" width="16.33203125" style="1" customWidth="1"/>
    <col min="14602" max="14851" width="9" style="1"/>
    <col min="14852" max="14852" width="11.109375" style="1" customWidth="1"/>
    <col min="14853" max="14853" width="24.77734375" style="1" customWidth="1"/>
    <col min="14854" max="14855" width="13.6640625" style="1" customWidth="1"/>
    <col min="14856" max="14856" width="13.88671875" style="1" customWidth="1"/>
    <col min="14857" max="14857" width="16.33203125" style="1" customWidth="1"/>
    <col min="14858" max="15107" width="9" style="1"/>
    <col min="15108" max="15108" width="11.109375" style="1" customWidth="1"/>
    <col min="15109" max="15109" width="24.77734375" style="1" customWidth="1"/>
    <col min="15110" max="15111" width="13.6640625" style="1" customWidth="1"/>
    <col min="15112" max="15112" width="13.88671875" style="1" customWidth="1"/>
    <col min="15113" max="15113" width="16.33203125" style="1" customWidth="1"/>
    <col min="15114" max="15363" width="9" style="1"/>
    <col min="15364" max="15364" width="11.109375" style="1" customWidth="1"/>
    <col min="15365" max="15365" width="24.77734375" style="1" customWidth="1"/>
    <col min="15366" max="15367" width="13.6640625" style="1" customWidth="1"/>
    <col min="15368" max="15368" width="13.88671875" style="1" customWidth="1"/>
    <col min="15369" max="15369" width="16.33203125" style="1" customWidth="1"/>
    <col min="15370" max="15619" width="9" style="1"/>
    <col min="15620" max="15620" width="11.109375" style="1" customWidth="1"/>
    <col min="15621" max="15621" width="24.77734375" style="1" customWidth="1"/>
    <col min="15622" max="15623" width="13.6640625" style="1" customWidth="1"/>
    <col min="15624" max="15624" width="13.88671875" style="1" customWidth="1"/>
    <col min="15625" max="15625" width="16.33203125" style="1" customWidth="1"/>
    <col min="15626" max="15875" width="9" style="1"/>
    <col min="15876" max="15876" width="11.109375" style="1" customWidth="1"/>
    <col min="15877" max="15877" width="24.77734375" style="1" customWidth="1"/>
    <col min="15878" max="15879" width="13.6640625" style="1" customWidth="1"/>
    <col min="15880" max="15880" width="13.88671875" style="1" customWidth="1"/>
    <col min="15881" max="15881" width="16.33203125" style="1" customWidth="1"/>
    <col min="15882" max="16131" width="9" style="1"/>
    <col min="16132" max="16132" width="11.109375" style="1" customWidth="1"/>
    <col min="16133" max="16133" width="24.77734375" style="1" customWidth="1"/>
    <col min="16134" max="16135" width="13.6640625" style="1" customWidth="1"/>
    <col min="16136" max="16136" width="13.88671875" style="1" customWidth="1"/>
    <col min="16137" max="16137" width="16.33203125" style="1" customWidth="1"/>
    <col min="16138" max="16384" width="9" style="1"/>
  </cols>
  <sheetData>
    <row r="1" spans="1:10" ht="20.100000000000001" customHeight="1">
      <c r="H1" s="223" t="s">
        <v>209</v>
      </c>
      <c r="I1" s="224"/>
    </row>
    <row r="2" spans="1:10" ht="30" customHeight="1">
      <c r="A2" s="212" t="s">
        <v>111</v>
      </c>
      <c r="B2" s="222"/>
      <c r="C2" s="222"/>
      <c r="D2" s="222"/>
      <c r="E2" s="222"/>
      <c r="F2" s="222"/>
      <c r="G2" s="222"/>
      <c r="H2" s="222"/>
      <c r="I2" s="222"/>
    </row>
    <row r="3" spans="1:10" ht="30" customHeight="1">
      <c r="A3" s="220"/>
      <c r="B3" s="221"/>
      <c r="C3" s="221"/>
      <c r="D3" s="212" t="s">
        <v>154</v>
      </c>
      <c r="E3" s="230"/>
      <c r="F3" s="212" t="s">
        <v>146</v>
      </c>
      <c r="G3" s="212"/>
      <c r="H3" s="231"/>
      <c r="I3" s="231"/>
    </row>
    <row r="4" spans="1:10" ht="24" customHeight="1">
      <c r="A4" s="81" t="s">
        <v>212</v>
      </c>
      <c r="B4" s="2" t="s">
        <v>0</v>
      </c>
      <c r="C4" s="3" t="s">
        <v>1</v>
      </c>
      <c r="D4" s="56" t="s">
        <v>205</v>
      </c>
      <c r="E4" s="56" t="s">
        <v>3</v>
      </c>
      <c r="F4" s="56" t="s">
        <v>152</v>
      </c>
      <c r="G4" s="56" t="s">
        <v>153</v>
      </c>
      <c r="H4" s="56" t="s">
        <v>167</v>
      </c>
      <c r="I4" s="55" t="s">
        <v>207</v>
      </c>
    </row>
    <row r="5" spans="1:10" ht="23.1" customHeight="1">
      <c r="A5" s="79"/>
      <c r="B5" s="4"/>
      <c r="C5" s="5" t="s">
        <v>149</v>
      </c>
      <c r="D5" s="42"/>
      <c r="E5" s="43"/>
      <c r="F5" s="43"/>
      <c r="G5" s="43"/>
      <c r="H5" s="44">
        <f>'102上收支明細_1'!H35</f>
        <v>110685</v>
      </c>
      <c r="I5" s="63">
        <f>'102上收支明細_1'!I35</f>
        <v>154092</v>
      </c>
    </row>
    <row r="6" spans="1:10" ht="23.1" customHeight="1">
      <c r="A6" s="79">
        <v>29</v>
      </c>
      <c r="B6" s="9" t="s">
        <v>148</v>
      </c>
      <c r="C6" s="41" t="s">
        <v>182</v>
      </c>
      <c r="D6" s="48"/>
      <c r="E6" s="43">
        <v>780</v>
      </c>
      <c r="F6" s="43"/>
      <c r="G6" s="43"/>
      <c r="H6" s="44">
        <f>H5+D6-E6</f>
        <v>109905</v>
      </c>
      <c r="I6" s="234"/>
    </row>
    <row r="7" spans="1:10" ht="23.1" customHeight="1">
      <c r="A7" s="79">
        <v>30</v>
      </c>
      <c r="B7" s="9" t="s">
        <v>148</v>
      </c>
      <c r="C7" s="47" t="s">
        <v>183</v>
      </c>
      <c r="D7" s="42"/>
      <c r="E7" s="43">
        <v>16641</v>
      </c>
      <c r="F7" s="43"/>
      <c r="G7" s="43"/>
      <c r="H7" s="44">
        <f t="shared" ref="H7:H31" si="0">H6+D7-E7</f>
        <v>93264</v>
      </c>
      <c r="I7" s="235"/>
    </row>
    <row r="8" spans="1:10" ht="23.1" customHeight="1">
      <c r="A8" s="79">
        <v>31</v>
      </c>
      <c r="B8" s="9" t="s">
        <v>147</v>
      </c>
      <c r="C8" s="47" t="s">
        <v>184</v>
      </c>
      <c r="D8" s="42"/>
      <c r="E8" s="43">
        <v>21560</v>
      </c>
      <c r="F8" s="43"/>
      <c r="G8" s="43"/>
      <c r="H8" s="44">
        <f t="shared" si="0"/>
        <v>71704</v>
      </c>
      <c r="I8" s="235"/>
      <c r="J8" s="45"/>
    </row>
    <row r="9" spans="1:10" ht="23.1" customHeight="1">
      <c r="A9" s="79">
        <v>32</v>
      </c>
      <c r="B9" s="9" t="s">
        <v>150</v>
      </c>
      <c r="C9" s="49" t="s">
        <v>187</v>
      </c>
      <c r="D9" s="42"/>
      <c r="E9" s="43">
        <v>8240</v>
      </c>
      <c r="F9" s="43"/>
      <c r="G9" s="43"/>
      <c r="H9" s="44">
        <f>H8+D9-E9</f>
        <v>63464</v>
      </c>
      <c r="I9" s="235"/>
    </row>
    <row r="10" spans="1:10" ht="23.1" customHeight="1">
      <c r="A10" s="79">
        <v>33</v>
      </c>
      <c r="B10" s="57" t="s">
        <v>150</v>
      </c>
      <c r="C10" s="49" t="s">
        <v>201</v>
      </c>
      <c r="D10" s="42"/>
      <c r="E10" s="43">
        <v>1600</v>
      </c>
      <c r="F10" s="43"/>
      <c r="G10" s="43"/>
      <c r="H10" s="44">
        <f t="shared" si="0"/>
        <v>61864</v>
      </c>
      <c r="I10" s="235"/>
    </row>
    <row r="11" spans="1:10" ht="23.1" customHeight="1">
      <c r="A11" s="79">
        <v>34</v>
      </c>
      <c r="B11" s="9" t="s">
        <v>151</v>
      </c>
      <c r="C11" s="49" t="s">
        <v>202</v>
      </c>
      <c r="D11" s="42"/>
      <c r="E11" s="43">
        <v>6395</v>
      </c>
      <c r="F11" s="43"/>
      <c r="G11" s="43"/>
      <c r="H11" s="44">
        <f t="shared" si="0"/>
        <v>55469</v>
      </c>
      <c r="I11" s="235"/>
    </row>
    <row r="12" spans="1:10" ht="23.1" customHeight="1">
      <c r="A12" s="82">
        <v>35</v>
      </c>
      <c r="B12" s="72" t="s">
        <v>161</v>
      </c>
      <c r="C12" s="74" t="s">
        <v>218</v>
      </c>
      <c r="D12" s="83"/>
      <c r="E12" s="70"/>
      <c r="F12" s="70">
        <v>10000</v>
      </c>
      <c r="G12" s="70"/>
      <c r="H12" s="236"/>
      <c r="I12" s="71">
        <f>I5+F12-G12</f>
        <v>164092</v>
      </c>
    </row>
    <row r="13" spans="1:10" ht="23.1" customHeight="1">
      <c r="A13" s="82">
        <v>36</v>
      </c>
      <c r="B13" s="72" t="s">
        <v>161</v>
      </c>
      <c r="C13" s="74" t="s">
        <v>158</v>
      </c>
      <c r="D13" s="83"/>
      <c r="E13" s="70"/>
      <c r="F13" s="70">
        <v>15000</v>
      </c>
      <c r="G13" s="70"/>
      <c r="H13" s="236"/>
      <c r="I13" s="71">
        <f t="shared" ref="I13:I29" si="1">I12+F13-G13</f>
        <v>179092</v>
      </c>
    </row>
    <row r="14" spans="1:10" ht="23.1" customHeight="1">
      <c r="A14" s="82">
        <v>37</v>
      </c>
      <c r="B14" s="72" t="s">
        <v>161</v>
      </c>
      <c r="C14" s="74" t="s">
        <v>159</v>
      </c>
      <c r="D14" s="83"/>
      <c r="E14" s="70"/>
      <c r="F14" s="70">
        <v>21000</v>
      </c>
      <c r="G14" s="70"/>
      <c r="H14" s="236"/>
      <c r="I14" s="71">
        <f t="shared" si="1"/>
        <v>200092</v>
      </c>
    </row>
    <row r="15" spans="1:10" ht="23.1" customHeight="1">
      <c r="A15" s="79">
        <v>38</v>
      </c>
      <c r="B15" s="9" t="s">
        <v>162</v>
      </c>
      <c r="C15" s="49" t="s">
        <v>163</v>
      </c>
      <c r="D15" s="42">
        <v>39</v>
      </c>
      <c r="E15" s="43"/>
      <c r="F15" s="43"/>
      <c r="G15" s="43"/>
      <c r="H15" s="44">
        <f>H11+D15-E15</f>
        <v>55508</v>
      </c>
      <c r="I15" s="63"/>
    </row>
    <row r="16" spans="1:10" ht="23.1" customHeight="1">
      <c r="A16" s="82">
        <v>39</v>
      </c>
      <c r="B16" s="69" t="s">
        <v>164</v>
      </c>
      <c r="C16" s="74" t="s">
        <v>160</v>
      </c>
      <c r="D16" s="83"/>
      <c r="E16" s="70"/>
      <c r="F16" s="70">
        <v>19000</v>
      </c>
      <c r="G16" s="70"/>
      <c r="H16" s="70"/>
      <c r="I16" s="71">
        <f>I14+F16-G16</f>
        <v>219092</v>
      </c>
    </row>
    <row r="17" spans="1:9" ht="23.1" customHeight="1">
      <c r="A17" s="79">
        <v>40</v>
      </c>
      <c r="B17" s="9" t="s">
        <v>155</v>
      </c>
      <c r="C17" s="49" t="s">
        <v>173</v>
      </c>
      <c r="D17" s="42">
        <v>16666</v>
      </c>
      <c r="E17" s="43"/>
      <c r="F17" s="43"/>
      <c r="G17" s="43"/>
      <c r="H17" s="44">
        <f>H15+D17-E17</f>
        <v>72174</v>
      </c>
      <c r="I17" s="218"/>
    </row>
    <row r="18" spans="1:9" ht="23.1" customHeight="1">
      <c r="A18" s="79">
        <v>41</v>
      </c>
      <c r="B18" s="9" t="s">
        <v>157</v>
      </c>
      <c r="C18" s="49" t="s">
        <v>200</v>
      </c>
      <c r="D18" s="42"/>
      <c r="E18" s="43">
        <v>500</v>
      </c>
      <c r="F18" s="43"/>
      <c r="G18" s="43"/>
      <c r="H18" s="44">
        <f t="shared" si="0"/>
        <v>71674</v>
      </c>
      <c r="I18" s="218"/>
    </row>
    <row r="19" spans="1:9" ht="23.1" customHeight="1">
      <c r="A19" s="79">
        <v>42</v>
      </c>
      <c r="B19" s="9" t="s">
        <v>157</v>
      </c>
      <c r="C19" s="49" t="s">
        <v>185</v>
      </c>
      <c r="D19" s="42"/>
      <c r="E19" s="43">
        <v>4000</v>
      </c>
      <c r="F19" s="43"/>
      <c r="G19" s="43"/>
      <c r="H19" s="44">
        <f t="shared" si="0"/>
        <v>67674</v>
      </c>
      <c r="I19" s="218"/>
    </row>
    <row r="20" spans="1:9" ht="23.1" customHeight="1">
      <c r="A20" s="79">
        <v>43</v>
      </c>
      <c r="B20" s="9" t="s">
        <v>156</v>
      </c>
      <c r="C20" s="49" t="s">
        <v>186</v>
      </c>
      <c r="D20" s="42"/>
      <c r="E20" s="43">
        <v>11094</v>
      </c>
      <c r="F20" s="43"/>
      <c r="G20" s="43"/>
      <c r="H20" s="44">
        <f t="shared" si="0"/>
        <v>56580</v>
      </c>
      <c r="I20" s="218"/>
    </row>
    <row r="21" spans="1:9" ht="23.1" customHeight="1">
      <c r="A21" s="79">
        <v>44</v>
      </c>
      <c r="B21" s="9" t="s">
        <v>156</v>
      </c>
      <c r="C21" s="49" t="s">
        <v>199</v>
      </c>
      <c r="D21" s="42"/>
      <c r="E21" s="43">
        <v>1500</v>
      </c>
      <c r="F21" s="43"/>
      <c r="G21" s="43"/>
      <c r="H21" s="44">
        <f t="shared" si="0"/>
        <v>55080</v>
      </c>
      <c r="I21" s="218"/>
    </row>
    <row r="22" spans="1:9" ht="23.1" customHeight="1">
      <c r="A22" s="79">
        <v>45</v>
      </c>
      <c r="B22" s="9" t="s">
        <v>156</v>
      </c>
      <c r="C22" s="49" t="s">
        <v>187</v>
      </c>
      <c r="D22" s="42"/>
      <c r="E22" s="43">
        <v>7650</v>
      </c>
      <c r="F22" s="43"/>
      <c r="G22" s="43"/>
      <c r="H22" s="44">
        <f t="shared" si="0"/>
        <v>47430</v>
      </c>
      <c r="I22" s="218"/>
    </row>
    <row r="23" spans="1:9" ht="23.1" customHeight="1">
      <c r="A23" s="82">
        <v>46</v>
      </c>
      <c r="B23" s="69" t="s">
        <v>156</v>
      </c>
      <c r="C23" s="75" t="s">
        <v>165</v>
      </c>
      <c r="D23" s="83"/>
      <c r="E23" s="70"/>
      <c r="F23" s="70"/>
      <c r="G23" s="70">
        <v>23025</v>
      </c>
      <c r="H23" s="236"/>
      <c r="I23" s="71">
        <f>I16+F23-G23</f>
        <v>196067</v>
      </c>
    </row>
    <row r="24" spans="1:9" ht="23.1" customHeight="1">
      <c r="A24" s="82">
        <v>47</v>
      </c>
      <c r="B24" s="69" t="s">
        <v>156</v>
      </c>
      <c r="C24" s="75" t="s">
        <v>166</v>
      </c>
      <c r="D24" s="83"/>
      <c r="E24" s="70"/>
      <c r="F24" s="70"/>
      <c r="G24" s="70">
        <v>3600</v>
      </c>
      <c r="H24" s="236"/>
      <c r="I24" s="71">
        <f t="shared" si="1"/>
        <v>192467</v>
      </c>
    </row>
    <row r="25" spans="1:9" ht="23.1" customHeight="1">
      <c r="A25" s="79">
        <v>48</v>
      </c>
      <c r="B25" s="9" t="s">
        <v>168</v>
      </c>
      <c r="C25" s="49" t="s">
        <v>190</v>
      </c>
      <c r="D25" s="42"/>
      <c r="E25" s="43">
        <v>5200</v>
      </c>
      <c r="F25" s="43"/>
      <c r="G25" s="43"/>
      <c r="H25" s="44">
        <f>H22+D25-E25</f>
        <v>42230</v>
      </c>
      <c r="I25" s="218"/>
    </row>
    <row r="26" spans="1:9" ht="23.1" customHeight="1">
      <c r="A26" s="79">
        <v>49</v>
      </c>
      <c r="B26" s="9" t="s">
        <v>168</v>
      </c>
      <c r="C26" s="49" t="s">
        <v>188</v>
      </c>
      <c r="D26" s="42"/>
      <c r="E26" s="43">
        <v>5500</v>
      </c>
      <c r="F26" s="43"/>
      <c r="G26" s="43"/>
      <c r="H26" s="44">
        <f t="shared" si="0"/>
        <v>36730</v>
      </c>
      <c r="I26" s="218"/>
    </row>
    <row r="27" spans="1:9" ht="23.1" customHeight="1">
      <c r="A27" s="79">
        <v>50</v>
      </c>
      <c r="B27" s="9" t="s">
        <v>168</v>
      </c>
      <c r="C27" s="49" t="s">
        <v>189</v>
      </c>
      <c r="D27" s="42"/>
      <c r="E27" s="43">
        <v>6000</v>
      </c>
      <c r="F27" s="43"/>
      <c r="G27" s="43"/>
      <c r="H27" s="44">
        <f t="shared" si="0"/>
        <v>30730</v>
      </c>
      <c r="I27" s="218"/>
    </row>
    <row r="28" spans="1:9" ht="23.1" customHeight="1">
      <c r="A28" s="82">
        <v>51</v>
      </c>
      <c r="B28" s="69" t="s">
        <v>169</v>
      </c>
      <c r="C28" s="74" t="s">
        <v>170</v>
      </c>
      <c r="D28" s="83"/>
      <c r="E28" s="70"/>
      <c r="F28" s="70"/>
      <c r="G28" s="70">
        <v>12800</v>
      </c>
      <c r="H28" s="236"/>
      <c r="I28" s="71">
        <f>I24+F28-G28</f>
        <v>179667</v>
      </c>
    </row>
    <row r="29" spans="1:9" ht="23.1" customHeight="1">
      <c r="A29" s="82">
        <v>52</v>
      </c>
      <c r="B29" s="69" t="s">
        <v>169</v>
      </c>
      <c r="C29" s="74" t="s">
        <v>171</v>
      </c>
      <c r="D29" s="83"/>
      <c r="E29" s="70"/>
      <c r="F29" s="70"/>
      <c r="G29" s="70">
        <v>13600</v>
      </c>
      <c r="H29" s="236"/>
      <c r="I29" s="71">
        <f t="shared" si="1"/>
        <v>166067</v>
      </c>
    </row>
    <row r="30" spans="1:9" ht="23.1" customHeight="1">
      <c r="A30" s="79">
        <v>53</v>
      </c>
      <c r="B30" s="9" t="s">
        <v>172</v>
      </c>
      <c r="C30" s="49" t="s">
        <v>191</v>
      </c>
      <c r="D30" s="42"/>
      <c r="E30" s="43">
        <v>12000</v>
      </c>
      <c r="F30" s="43"/>
      <c r="G30" s="43"/>
      <c r="H30" s="44">
        <f>H27+D30-E30</f>
        <v>18730</v>
      </c>
      <c r="I30" s="218"/>
    </row>
    <row r="31" spans="1:9" ht="23.1" customHeight="1">
      <c r="A31" s="79">
        <v>54</v>
      </c>
      <c r="B31" s="9" t="s">
        <v>172</v>
      </c>
      <c r="C31" s="49" t="s">
        <v>198</v>
      </c>
      <c r="D31" s="42"/>
      <c r="E31" s="43">
        <v>1600</v>
      </c>
      <c r="F31" s="43"/>
      <c r="G31" s="43"/>
      <c r="H31" s="44">
        <f t="shared" si="0"/>
        <v>17130</v>
      </c>
      <c r="I31" s="218"/>
    </row>
    <row r="32" spans="1:9" ht="23.1" customHeight="1">
      <c r="A32" s="79">
        <v>55</v>
      </c>
      <c r="B32" s="9" t="s">
        <v>172</v>
      </c>
      <c r="C32" s="49" t="s">
        <v>197</v>
      </c>
      <c r="D32" s="42"/>
      <c r="E32" s="43">
        <v>13000</v>
      </c>
      <c r="F32" s="43"/>
      <c r="G32" s="43"/>
      <c r="H32" s="44">
        <f>H31+D32-E32</f>
        <v>4130</v>
      </c>
      <c r="I32" s="218"/>
    </row>
    <row r="33" spans="1:9" ht="23.1" customHeight="1">
      <c r="A33" s="79">
        <v>56</v>
      </c>
      <c r="B33" s="64" t="s">
        <v>172</v>
      </c>
      <c r="C33" s="49" t="s">
        <v>221</v>
      </c>
      <c r="D33" s="42"/>
      <c r="E33" s="43">
        <v>5547</v>
      </c>
      <c r="F33" s="43"/>
      <c r="G33" s="43"/>
      <c r="H33" s="44">
        <f>H32+D33-E33</f>
        <v>-1417</v>
      </c>
      <c r="I33" s="218"/>
    </row>
    <row r="34" spans="1:9" s="36" customFormat="1" ht="26.1" customHeight="1">
      <c r="A34" s="215" t="s">
        <v>6</v>
      </c>
      <c r="B34" s="232"/>
      <c r="C34" s="233"/>
      <c r="D34" s="32">
        <f>'102上收支明細_1'!D5+SUM('102上收支明細_1'!D8:D29)+D15+D17</f>
        <v>173580</v>
      </c>
      <c r="E34" s="51">
        <f>'102上收支明細_1'!E7+SUM('102上收支明細_1'!E30:E34)+SUM(E6:E8,E9:E11,E18:E22,E25:E27,E30:E33)</f>
        <v>174997</v>
      </c>
      <c r="F34" s="51">
        <f>'102上收支明細_1'!I35+SUM(F12:F14)+F16</f>
        <v>219092</v>
      </c>
      <c r="G34" s="51">
        <f>SUM(G4:G32)</f>
        <v>53025</v>
      </c>
      <c r="H34" s="44">
        <f>H33</f>
        <v>-1417</v>
      </c>
      <c r="I34" s="63">
        <f>I29</f>
        <v>166067</v>
      </c>
    </row>
    <row r="35" spans="1:9" s="62" customFormat="1" ht="30.75" customHeight="1">
      <c r="A35" s="14"/>
      <c r="B35" s="14" t="s">
        <v>126</v>
      </c>
      <c r="C35" s="58" t="s">
        <v>213</v>
      </c>
      <c r="D35" s="59"/>
      <c r="E35" s="60"/>
      <c r="F35" s="61" t="s">
        <v>127</v>
      </c>
    </row>
    <row r="36" spans="1:9" ht="20.100000000000001" customHeight="1">
      <c r="B36" s="14"/>
      <c r="C36" s="15"/>
      <c r="E36" s="17"/>
      <c r="F36" s="17"/>
      <c r="G36" s="17"/>
    </row>
    <row r="37" spans="1:9" ht="20.100000000000001" customHeight="1">
      <c r="B37" s="14"/>
      <c r="C37" s="15"/>
      <c r="E37" s="17"/>
      <c r="F37" s="17"/>
      <c r="G37" s="17"/>
    </row>
    <row r="38" spans="1:9" ht="20.100000000000001" customHeight="1">
      <c r="B38" s="14"/>
      <c r="C38" s="19"/>
      <c r="D38" s="20"/>
      <c r="E38" s="17"/>
      <c r="F38" s="17"/>
      <c r="G38" s="17"/>
    </row>
    <row r="39" spans="1:9" ht="20.100000000000001" customHeight="1">
      <c r="B39" s="14"/>
      <c r="C39" s="15"/>
      <c r="E39" s="17"/>
      <c r="F39" s="17"/>
      <c r="G39" s="17"/>
    </row>
    <row r="40" spans="1:9">
      <c r="B40" s="14"/>
      <c r="C40" s="15"/>
      <c r="E40" s="17"/>
      <c r="F40" s="17"/>
      <c r="G40" s="17"/>
    </row>
    <row r="41" spans="1:9">
      <c r="B41" s="14"/>
      <c r="C41" s="15"/>
      <c r="E41" s="17"/>
      <c r="F41" s="17"/>
      <c r="G41" s="17"/>
    </row>
    <row r="42" spans="1:9">
      <c r="B42" s="14"/>
      <c r="C42" s="15"/>
      <c r="E42" s="17"/>
      <c r="F42" s="17"/>
      <c r="G42" s="17"/>
    </row>
    <row r="43" spans="1:9" ht="21.6">
      <c r="B43" s="14"/>
      <c r="C43" s="21"/>
      <c r="E43" s="17"/>
      <c r="F43" s="17"/>
      <c r="G43" s="17"/>
      <c r="H43" s="22"/>
    </row>
    <row r="44" spans="1:9">
      <c r="B44" s="14"/>
      <c r="C44" s="15"/>
      <c r="E44" s="17"/>
      <c r="F44" s="17"/>
      <c r="G44" s="17"/>
    </row>
    <row r="45" spans="1:9">
      <c r="B45" s="14"/>
      <c r="C45" s="23"/>
      <c r="D45" s="17"/>
      <c r="E45" s="17"/>
      <c r="F45" s="17"/>
      <c r="G45" s="17"/>
    </row>
    <row r="46" spans="1:9" ht="18.75" customHeight="1">
      <c r="B46" s="14"/>
      <c r="C46" s="23"/>
      <c r="D46" s="17"/>
      <c r="E46" s="17"/>
      <c r="F46" s="17"/>
      <c r="G46" s="17"/>
    </row>
    <row r="47" spans="1:9" ht="18.75" customHeight="1">
      <c r="B47" s="14"/>
      <c r="C47" s="23"/>
      <c r="D47" s="17"/>
      <c r="E47" s="17"/>
      <c r="F47" s="17"/>
      <c r="G47" s="17"/>
    </row>
    <row r="48" spans="1:9" ht="18.75" customHeight="1">
      <c r="B48" s="14"/>
      <c r="C48" s="23"/>
      <c r="D48" s="17"/>
      <c r="E48" s="17"/>
      <c r="F48" s="17"/>
      <c r="G48" s="17"/>
    </row>
    <row r="49" spans="2:7" ht="18.75" customHeight="1">
      <c r="B49" s="14"/>
      <c r="C49" s="23"/>
      <c r="D49" s="17"/>
      <c r="E49" s="17"/>
      <c r="F49" s="17"/>
      <c r="G49" s="17"/>
    </row>
    <row r="50" spans="2:7" ht="18.75" customHeight="1">
      <c r="B50" s="14"/>
      <c r="C50" s="23"/>
      <c r="D50" s="17"/>
      <c r="E50" s="17"/>
      <c r="F50" s="17"/>
      <c r="G50" s="17"/>
    </row>
    <row r="51" spans="2:7" ht="18.75" customHeight="1">
      <c r="B51" s="14"/>
      <c r="C51" s="23"/>
      <c r="D51" s="17"/>
      <c r="E51" s="17"/>
      <c r="F51" s="17"/>
      <c r="G51" s="17"/>
    </row>
    <row r="52" spans="2:7" ht="18.75" customHeight="1">
      <c r="B52" s="14"/>
      <c r="C52" s="23"/>
      <c r="D52" s="17"/>
      <c r="E52" s="17"/>
      <c r="F52" s="17"/>
      <c r="G52" s="17"/>
    </row>
    <row r="53" spans="2:7" ht="18.75" customHeight="1">
      <c r="B53" s="14"/>
      <c r="C53" s="23"/>
      <c r="D53" s="17"/>
      <c r="E53" s="17"/>
      <c r="F53" s="17"/>
      <c r="G53" s="17"/>
    </row>
    <row r="54" spans="2:7" ht="18.75" customHeight="1">
      <c r="B54" s="14"/>
      <c r="C54" s="23"/>
      <c r="D54" s="17"/>
      <c r="E54" s="17"/>
      <c r="F54" s="17"/>
      <c r="G54" s="17"/>
    </row>
    <row r="55" spans="2:7" ht="18.75" customHeight="1">
      <c r="B55" s="14"/>
      <c r="C55" s="23"/>
      <c r="D55" s="17"/>
      <c r="E55" s="17"/>
      <c r="F55" s="17"/>
      <c r="G55" s="17"/>
    </row>
    <row r="56" spans="2:7" ht="18.75" customHeight="1">
      <c r="B56" s="14"/>
      <c r="C56" s="23"/>
      <c r="D56" s="17"/>
      <c r="E56" s="17"/>
      <c r="F56" s="17"/>
      <c r="G56" s="17"/>
    </row>
    <row r="57" spans="2:7" ht="18.75" customHeight="1">
      <c r="B57" s="14"/>
      <c r="C57" s="23"/>
      <c r="D57" s="17"/>
      <c r="E57" s="17"/>
      <c r="F57" s="17"/>
      <c r="G57" s="17"/>
    </row>
    <row r="58" spans="2:7" ht="18.75" customHeight="1">
      <c r="B58" s="14"/>
      <c r="C58" s="23"/>
      <c r="D58" s="17"/>
      <c r="E58" s="17"/>
      <c r="F58" s="17"/>
      <c r="G58" s="17"/>
    </row>
    <row r="59" spans="2:7" ht="18.75" customHeight="1">
      <c r="B59" s="14"/>
      <c r="C59" s="23"/>
      <c r="D59" s="17"/>
      <c r="E59" s="17"/>
      <c r="F59" s="17"/>
      <c r="G59" s="17"/>
    </row>
    <row r="60" spans="2:7" ht="18.75" customHeight="1">
      <c r="B60" s="14"/>
      <c r="C60" s="23"/>
      <c r="D60" s="17"/>
      <c r="E60" s="17"/>
      <c r="F60" s="17"/>
      <c r="G60" s="17"/>
    </row>
    <row r="61" spans="2:7" ht="18.75" customHeight="1">
      <c r="B61" s="14"/>
      <c r="C61" s="23"/>
      <c r="D61" s="17"/>
      <c r="E61" s="17"/>
      <c r="F61" s="17"/>
      <c r="G61" s="17"/>
    </row>
    <row r="62" spans="2:7" ht="18.75" customHeight="1">
      <c r="B62" s="14"/>
      <c r="C62" s="23"/>
      <c r="D62" s="17"/>
      <c r="E62" s="17"/>
      <c r="F62" s="17"/>
      <c r="G62" s="17"/>
    </row>
    <row r="63" spans="2:7" ht="18.75" customHeight="1">
      <c r="B63" s="14"/>
      <c r="C63" s="23"/>
      <c r="D63" s="17"/>
      <c r="E63" s="17"/>
      <c r="F63" s="17"/>
      <c r="G63" s="17"/>
    </row>
    <row r="64" spans="2:7" ht="18.75" customHeight="1">
      <c r="B64" s="14"/>
      <c r="C64" s="23"/>
      <c r="D64" s="17"/>
      <c r="E64" s="17"/>
      <c r="F64" s="17"/>
      <c r="G64" s="17"/>
    </row>
    <row r="65" spans="2:259" ht="18.75" customHeight="1">
      <c r="B65" s="14"/>
      <c r="C65" s="23"/>
      <c r="D65" s="17"/>
      <c r="E65" s="17"/>
      <c r="F65" s="17"/>
      <c r="G65" s="17"/>
    </row>
    <row r="66" spans="2:259" ht="18.75" customHeight="1">
      <c r="B66" s="14"/>
      <c r="C66" s="23"/>
      <c r="D66" s="17"/>
      <c r="E66" s="17"/>
      <c r="F66" s="17"/>
      <c r="G66" s="17"/>
    </row>
    <row r="67" spans="2:259" ht="18.75" customHeight="1">
      <c r="B67" s="14"/>
      <c r="C67" s="23"/>
      <c r="D67" s="17"/>
      <c r="E67" s="17"/>
      <c r="F67" s="17"/>
      <c r="G67" s="17"/>
    </row>
    <row r="68" spans="2:259" ht="18.75" customHeight="1">
      <c r="B68" s="14"/>
      <c r="C68" s="23"/>
      <c r="D68" s="17"/>
      <c r="E68" s="17"/>
      <c r="F68" s="17"/>
      <c r="G68" s="17"/>
    </row>
    <row r="69" spans="2:259" ht="18.75" customHeight="1">
      <c r="B69" s="14"/>
      <c r="C69" s="23"/>
      <c r="D69" s="17"/>
      <c r="E69" s="17"/>
      <c r="F69" s="17"/>
      <c r="G69" s="17"/>
    </row>
    <row r="70" spans="2:259" ht="18.75" customHeight="1">
      <c r="B70" s="14"/>
      <c r="C70" s="23"/>
      <c r="D70" s="17"/>
      <c r="E70" s="17"/>
      <c r="F70" s="17"/>
      <c r="G70" s="17"/>
    </row>
    <row r="71" spans="2:259" ht="18.75" customHeight="1">
      <c r="B71" s="14"/>
      <c r="C71" s="23"/>
      <c r="D71" s="17"/>
      <c r="E71" s="17"/>
      <c r="F71" s="17"/>
      <c r="G71" s="17"/>
    </row>
    <row r="72" spans="2:259" ht="18.75" customHeight="1">
      <c r="B72" s="14"/>
      <c r="C72" s="24"/>
      <c r="D72" s="17"/>
      <c r="E72" s="17"/>
      <c r="F72" s="17"/>
      <c r="G72" s="17"/>
    </row>
    <row r="73" spans="2:259" ht="18.75" customHeight="1">
      <c r="B73" s="14"/>
      <c r="C73" s="24"/>
      <c r="D73" s="17"/>
      <c r="E73" s="17"/>
      <c r="F73" s="17"/>
      <c r="G73" s="17"/>
    </row>
    <row r="74" spans="2:259" ht="18.75" customHeight="1">
      <c r="B74" s="14"/>
      <c r="C74" s="24"/>
      <c r="D74" s="17"/>
      <c r="E74" s="17"/>
      <c r="F74" s="17"/>
      <c r="G74" s="17"/>
    </row>
    <row r="75" spans="2:259" ht="18.75" customHeight="1">
      <c r="B75" s="14"/>
      <c r="C75" s="24"/>
      <c r="D75" s="17"/>
      <c r="E75" s="17"/>
      <c r="F75" s="17"/>
      <c r="G75" s="17"/>
    </row>
    <row r="76" spans="2:259" ht="18.75" customHeight="1">
      <c r="B76" s="14"/>
      <c r="C76" s="24"/>
      <c r="D76" s="17"/>
      <c r="E76" s="17"/>
      <c r="F76" s="17"/>
      <c r="G76" s="17"/>
    </row>
    <row r="77" spans="2:259" ht="18.75" customHeight="1">
      <c r="B77" s="14"/>
      <c r="C77" s="24"/>
      <c r="D77" s="17"/>
      <c r="E77" s="17"/>
      <c r="F77" s="17"/>
      <c r="G77" s="17"/>
    </row>
    <row r="78" spans="2:259" ht="36.75" customHeight="1">
      <c r="B78" s="14"/>
      <c r="C78" s="23"/>
      <c r="D78" s="17"/>
      <c r="E78" s="17"/>
      <c r="F78" s="17"/>
      <c r="G78" s="17"/>
      <c r="I78" s="25"/>
    </row>
    <row r="79" spans="2:259" ht="18.75" customHeight="1">
      <c r="B79" s="24"/>
      <c r="C79" s="21"/>
      <c r="D79" s="24"/>
      <c r="E79" s="24"/>
      <c r="F79" s="24"/>
      <c r="G79" s="24"/>
      <c r="H79" s="26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</row>
    <row r="80" spans="2:259" ht="18.75" customHeight="1">
      <c r="C80" s="23"/>
      <c r="E80" s="17"/>
      <c r="F80" s="17"/>
      <c r="G80" s="17"/>
    </row>
    <row r="81" spans="2:8" ht="21.6">
      <c r="B81" s="28"/>
      <c r="C81" s="29"/>
      <c r="E81" s="17"/>
      <c r="F81" s="17"/>
      <c r="G81" s="17"/>
      <c r="H81" s="30"/>
    </row>
    <row r="82" spans="2:8">
      <c r="B82" s="31"/>
    </row>
  </sheetData>
  <mergeCells count="14">
    <mergeCell ref="H1:I1"/>
    <mergeCell ref="F3:G3"/>
    <mergeCell ref="D3:E3"/>
    <mergeCell ref="H3:I3"/>
    <mergeCell ref="A34:C34"/>
    <mergeCell ref="A2:I2"/>
    <mergeCell ref="A3:C3"/>
    <mergeCell ref="I6:I11"/>
    <mergeCell ref="H12:H14"/>
    <mergeCell ref="I17:I22"/>
    <mergeCell ref="H23:H24"/>
    <mergeCell ref="I25:I27"/>
    <mergeCell ref="H28:H29"/>
    <mergeCell ref="I30:I33"/>
  </mergeCells>
  <phoneticPr fontId="2" type="noConversion"/>
  <pageMargins left="0.34" right="0.16" top="0.4" bottom="0.28000000000000003" header="0.3" footer="0.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5"/>
  <sheetViews>
    <sheetView topLeftCell="E27" workbookViewId="0">
      <selection activeCell="B12" sqref="B12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9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9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9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9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9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9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9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9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9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9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9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9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9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9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9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9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9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9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9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9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9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9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9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9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9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9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9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9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9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9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9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9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9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9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9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9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9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9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9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9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9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9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9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9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9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9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9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9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9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9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9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9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9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9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9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9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9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9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9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9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9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9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9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9" style="1"/>
  </cols>
  <sheetData>
    <row r="1" spans="1:9">
      <c r="G1" s="237"/>
      <c r="H1" s="238"/>
    </row>
    <row r="2" spans="1:9" ht="30" customHeight="1">
      <c r="A2" s="225" t="s">
        <v>174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73"/>
      <c r="B3" s="73"/>
      <c r="C3" s="225" t="s">
        <v>154</v>
      </c>
      <c r="D3" s="232"/>
      <c r="E3" s="243"/>
      <c r="F3" s="239" t="s">
        <v>146</v>
      </c>
      <c r="G3" s="239"/>
      <c r="H3" s="244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</v>
      </c>
      <c r="E4" s="124" t="s">
        <v>276</v>
      </c>
      <c r="F4" s="121" t="s">
        <v>152</v>
      </c>
      <c r="G4" s="56" t="s">
        <v>153</v>
      </c>
      <c r="H4" s="124" t="s">
        <v>277</v>
      </c>
    </row>
    <row r="5" spans="1:9" ht="23.1" customHeight="1">
      <c r="A5" s="4"/>
      <c r="B5" s="5" t="s">
        <v>175</v>
      </c>
      <c r="C5" s="99"/>
      <c r="D5" s="100"/>
      <c r="E5" s="125">
        <v>-1417</v>
      </c>
      <c r="F5" s="122"/>
      <c r="G5" s="105"/>
      <c r="H5" s="106">
        <f>'102上收支明細_2'!I34</f>
        <v>166067</v>
      </c>
    </row>
    <row r="6" spans="1:9" ht="23.1" customHeight="1">
      <c r="A6" s="65" t="s">
        <v>176</v>
      </c>
      <c r="B6" s="12" t="s">
        <v>177</v>
      </c>
      <c r="C6" s="101">
        <v>33800</v>
      </c>
      <c r="D6" s="100"/>
      <c r="E6" s="125">
        <f>E5+C6-D6</f>
        <v>32383</v>
      </c>
      <c r="F6" s="122"/>
      <c r="G6" s="105"/>
      <c r="H6" s="107"/>
    </row>
    <row r="7" spans="1:9" ht="23.1" customHeight="1">
      <c r="A7" s="65" t="s">
        <v>176</v>
      </c>
      <c r="B7" s="66" t="s">
        <v>178</v>
      </c>
      <c r="C7" s="102">
        <v>54600</v>
      </c>
      <c r="D7" s="100"/>
      <c r="E7" s="125">
        <f t="shared" ref="E7:E11" si="0">E6+C7-D7</f>
        <v>86983</v>
      </c>
      <c r="F7" s="122"/>
      <c r="G7" s="105"/>
      <c r="H7" s="107"/>
    </row>
    <row r="8" spans="1:9" ht="23.1" customHeight="1">
      <c r="A8" s="65" t="s">
        <v>179</v>
      </c>
      <c r="B8" s="66" t="s">
        <v>180</v>
      </c>
      <c r="C8" s="102">
        <v>10000</v>
      </c>
      <c r="D8" s="100"/>
      <c r="E8" s="125">
        <f t="shared" si="0"/>
        <v>96983</v>
      </c>
      <c r="F8" s="122"/>
      <c r="G8" s="105"/>
      <c r="H8" s="107"/>
      <c r="I8" s="45"/>
    </row>
    <row r="9" spans="1:9" ht="23.1" customHeight="1">
      <c r="A9" s="65" t="s">
        <v>172</v>
      </c>
      <c r="B9" s="12" t="s">
        <v>181</v>
      </c>
      <c r="C9" s="102">
        <v>5000</v>
      </c>
      <c r="D9" s="100"/>
      <c r="E9" s="125">
        <f t="shared" si="0"/>
        <v>101983</v>
      </c>
      <c r="F9" s="122"/>
      <c r="G9" s="105"/>
      <c r="H9" s="107"/>
    </row>
    <row r="10" spans="1:9" ht="23.1" customHeight="1">
      <c r="A10" s="67" t="s">
        <v>214</v>
      </c>
      <c r="B10" s="12" t="s">
        <v>215</v>
      </c>
      <c r="C10" s="102">
        <v>5000</v>
      </c>
      <c r="D10" s="100"/>
      <c r="E10" s="125">
        <f t="shared" si="0"/>
        <v>106983</v>
      </c>
      <c r="F10" s="122"/>
      <c r="G10" s="105"/>
      <c r="H10" s="107"/>
    </row>
    <row r="11" spans="1:9" ht="23.1" customHeight="1">
      <c r="A11" s="65" t="s">
        <v>216</v>
      </c>
      <c r="B11" s="12" t="s">
        <v>217</v>
      </c>
      <c r="C11" s="102">
        <v>3000</v>
      </c>
      <c r="D11" s="100"/>
      <c r="E11" s="125">
        <f t="shared" si="0"/>
        <v>109983</v>
      </c>
      <c r="F11" s="122"/>
      <c r="G11" s="105"/>
      <c r="H11" s="107"/>
    </row>
    <row r="12" spans="1:9" ht="23.1" customHeight="1">
      <c r="A12" s="86" t="s">
        <v>216</v>
      </c>
      <c r="B12" s="87" t="s">
        <v>281</v>
      </c>
      <c r="C12" s="103"/>
      <c r="D12" s="104"/>
      <c r="E12" s="126"/>
      <c r="F12" s="123">
        <v>13000</v>
      </c>
      <c r="G12" s="108"/>
      <c r="H12" s="109">
        <f>H5+F12-G12</f>
        <v>179067</v>
      </c>
    </row>
    <row r="13" spans="1:9" ht="23.1" customHeight="1">
      <c r="A13" s="88" t="s">
        <v>216</v>
      </c>
      <c r="B13" s="87" t="s">
        <v>219</v>
      </c>
      <c r="C13" s="103"/>
      <c r="D13" s="104"/>
      <c r="E13" s="126"/>
      <c r="F13" s="123">
        <v>19000</v>
      </c>
      <c r="G13" s="108"/>
      <c r="H13" s="109">
        <f>H12+F13-G13</f>
        <v>198067</v>
      </c>
    </row>
    <row r="14" spans="1:9" ht="23.1" customHeight="1">
      <c r="A14" s="88" t="s">
        <v>216</v>
      </c>
      <c r="B14" s="87" t="s">
        <v>220</v>
      </c>
      <c r="C14" s="103"/>
      <c r="D14" s="104"/>
      <c r="E14" s="126"/>
      <c r="F14" s="123">
        <v>21000</v>
      </c>
      <c r="G14" s="108"/>
      <c r="H14" s="109">
        <f>H13+F14-G14</f>
        <v>219067</v>
      </c>
    </row>
    <row r="15" spans="1:9" ht="23.1" customHeight="1">
      <c r="A15" s="67" t="s">
        <v>216</v>
      </c>
      <c r="B15" s="12" t="s">
        <v>187</v>
      </c>
      <c r="C15" s="102"/>
      <c r="D15" s="100">
        <v>3320</v>
      </c>
      <c r="E15" s="125">
        <f>E11+C15-D15</f>
        <v>106663</v>
      </c>
      <c r="F15" s="122"/>
      <c r="G15" s="105"/>
      <c r="H15" s="107"/>
    </row>
    <row r="16" spans="1:9" ht="23.1" customHeight="1">
      <c r="A16" s="65" t="s">
        <v>216</v>
      </c>
      <c r="B16" s="12" t="s">
        <v>255</v>
      </c>
      <c r="C16" s="102"/>
      <c r="D16" s="100">
        <v>5547</v>
      </c>
      <c r="E16" s="125">
        <f>E15+C16-D16</f>
        <v>101116</v>
      </c>
      <c r="F16" s="122"/>
      <c r="G16" s="105"/>
      <c r="H16" s="107"/>
    </row>
    <row r="17" spans="1:8" ht="23.1" customHeight="1">
      <c r="A17" s="65" t="s">
        <v>222</v>
      </c>
      <c r="B17" s="12" t="s">
        <v>223</v>
      </c>
      <c r="C17" s="102">
        <v>20000</v>
      </c>
      <c r="D17" s="100"/>
      <c r="E17" s="125">
        <f t="shared" ref="E17:E18" si="1">E16+C17-D17</f>
        <v>121116</v>
      </c>
      <c r="F17" s="122"/>
      <c r="G17" s="105"/>
      <c r="H17" s="107"/>
    </row>
    <row r="18" spans="1:8" ht="23.1" customHeight="1">
      <c r="A18" s="65" t="s">
        <v>224</v>
      </c>
      <c r="B18" s="12" t="s">
        <v>225</v>
      </c>
      <c r="C18" s="102">
        <v>3000</v>
      </c>
      <c r="D18" s="100"/>
      <c r="E18" s="125">
        <f t="shared" si="1"/>
        <v>124116</v>
      </c>
      <c r="F18" s="122"/>
      <c r="G18" s="105"/>
      <c r="H18" s="107"/>
    </row>
    <row r="19" spans="1:8" ht="23.1" customHeight="1">
      <c r="A19" s="86" t="s">
        <v>224</v>
      </c>
      <c r="B19" s="87" t="s">
        <v>226</v>
      </c>
      <c r="C19" s="103"/>
      <c r="D19" s="104"/>
      <c r="E19" s="126"/>
      <c r="F19" s="123">
        <v>21000</v>
      </c>
      <c r="G19" s="108"/>
      <c r="H19" s="109">
        <f>H14+F19-G19</f>
        <v>240067</v>
      </c>
    </row>
    <row r="20" spans="1:8" ht="23.1" customHeight="1">
      <c r="A20" s="65" t="s">
        <v>227</v>
      </c>
      <c r="B20" s="12" t="s">
        <v>228</v>
      </c>
      <c r="C20" s="102">
        <v>3000</v>
      </c>
      <c r="D20" s="100"/>
      <c r="E20" s="125">
        <f>E18+C20-D20</f>
        <v>127116</v>
      </c>
      <c r="F20" s="122"/>
      <c r="G20" s="105"/>
      <c r="H20" s="107"/>
    </row>
    <row r="21" spans="1:8" ht="23.1" customHeight="1">
      <c r="A21" s="65" t="s">
        <v>227</v>
      </c>
      <c r="B21" s="12" t="s">
        <v>229</v>
      </c>
      <c r="C21" s="102">
        <v>3000</v>
      </c>
      <c r="D21" s="100"/>
      <c r="E21" s="125">
        <f>E20+C21-D21</f>
        <v>130116</v>
      </c>
      <c r="F21" s="122"/>
      <c r="G21" s="105"/>
      <c r="H21" s="107"/>
    </row>
    <row r="22" spans="1:8" ht="23.1" customHeight="1">
      <c r="A22" s="65" t="s">
        <v>227</v>
      </c>
      <c r="B22" s="12" t="s">
        <v>230</v>
      </c>
      <c r="C22" s="102">
        <v>2500</v>
      </c>
      <c r="D22" s="100"/>
      <c r="E22" s="125">
        <f t="shared" ref="E22:E27" si="2">E21+C22-D22</f>
        <v>132616</v>
      </c>
      <c r="F22" s="122"/>
      <c r="G22" s="105"/>
      <c r="H22" s="107"/>
    </row>
    <row r="23" spans="1:8" ht="23.1" customHeight="1">
      <c r="A23" s="65" t="s">
        <v>227</v>
      </c>
      <c r="B23" s="12" t="s">
        <v>231</v>
      </c>
      <c r="C23" s="102">
        <v>3000</v>
      </c>
      <c r="D23" s="100"/>
      <c r="E23" s="125">
        <f t="shared" si="2"/>
        <v>135616</v>
      </c>
      <c r="F23" s="122"/>
      <c r="G23" s="105"/>
      <c r="H23" s="107"/>
    </row>
    <row r="24" spans="1:8" ht="23.1" customHeight="1">
      <c r="A24" s="65" t="s">
        <v>232</v>
      </c>
      <c r="B24" s="13" t="s">
        <v>233</v>
      </c>
      <c r="C24" s="102">
        <v>2500</v>
      </c>
      <c r="D24" s="100"/>
      <c r="E24" s="125">
        <f t="shared" si="2"/>
        <v>138116</v>
      </c>
      <c r="F24" s="122"/>
      <c r="G24" s="105"/>
      <c r="H24" s="107"/>
    </row>
    <row r="25" spans="1:8" ht="23.1" customHeight="1">
      <c r="A25" s="65" t="s">
        <v>234</v>
      </c>
      <c r="B25" s="12" t="s">
        <v>256</v>
      </c>
      <c r="C25" s="102"/>
      <c r="D25" s="100">
        <v>5547</v>
      </c>
      <c r="E25" s="125">
        <f t="shared" si="2"/>
        <v>132569</v>
      </c>
      <c r="F25" s="122"/>
      <c r="G25" s="105"/>
      <c r="H25" s="107"/>
    </row>
    <row r="26" spans="1:8" ht="23.1" customHeight="1">
      <c r="A26" s="65" t="s">
        <v>235</v>
      </c>
      <c r="B26" s="12" t="s">
        <v>236</v>
      </c>
      <c r="C26" s="102">
        <v>3000</v>
      </c>
      <c r="D26" s="100"/>
      <c r="E26" s="125">
        <f t="shared" si="2"/>
        <v>135569</v>
      </c>
      <c r="F26" s="122"/>
      <c r="G26" s="105"/>
      <c r="H26" s="107"/>
    </row>
    <row r="27" spans="1:8" ht="23.1" customHeight="1">
      <c r="A27" s="65" t="s">
        <v>235</v>
      </c>
      <c r="B27" s="12" t="s">
        <v>237</v>
      </c>
      <c r="C27" s="102">
        <v>2500</v>
      </c>
      <c r="D27" s="100"/>
      <c r="E27" s="125">
        <f t="shared" si="2"/>
        <v>138069</v>
      </c>
      <c r="F27" s="122"/>
      <c r="G27" s="105"/>
      <c r="H27" s="107"/>
    </row>
    <row r="28" spans="1:8" ht="23.1" customHeight="1">
      <c r="A28" s="86" t="s">
        <v>239</v>
      </c>
      <c r="B28" s="87" t="s">
        <v>240</v>
      </c>
      <c r="C28" s="103"/>
      <c r="D28" s="104"/>
      <c r="E28" s="126"/>
      <c r="F28" s="123"/>
      <c r="G28" s="108">
        <v>49000</v>
      </c>
      <c r="H28" s="109">
        <f>H19+F28-G28</f>
        <v>191067</v>
      </c>
    </row>
    <row r="29" spans="1:8" ht="23.1" customHeight="1">
      <c r="A29" s="86" t="s">
        <v>239</v>
      </c>
      <c r="B29" s="87" t="s">
        <v>241</v>
      </c>
      <c r="C29" s="103"/>
      <c r="D29" s="104"/>
      <c r="E29" s="126"/>
      <c r="F29" s="123"/>
      <c r="G29" s="108">
        <v>12800</v>
      </c>
      <c r="H29" s="109">
        <f t="shared" ref="H29:H34" si="3">H28+F29-G29</f>
        <v>178267</v>
      </c>
    </row>
    <row r="30" spans="1:8" ht="23.1" customHeight="1">
      <c r="A30" s="86" t="s">
        <v>239</v>
      </c>
      <c r="B30" s="87" t="s">
        <v>242</v>
      </c>
      <c r="C30" s="103"/>
      <c r="D30" s="104"/>
      <c r="E30" s="126"/>
      <c r="F30" s="123"/>
      <c r="G30" s="108">
        <v>3600</v>
      </c>
      <c r="H30" s="109">
        <f t="shared" si="3"/>
        <v>174667</v>
      </c>
    </row>
    <row r="31" spans="1:8" ht="23.1" customHeight="1">
      <c r="A31" s="86" t="s">
        <v>238</v>
      </c>
      <c r="B31" s="87" t="s">
        <v>243</v>
      </c>
      <c r="C31" s="103"/>
      <c r="D31" s="104"/>
      <c r="E31" s="126"/>
      <c r="F31" s="123"/>
      <c r="G31" s="108">
        <v>1027</v>
      </c>
      <c r="H31" s="109">
        <f t="shared" si="3"/>
        <v>173640</v>
      </c>
    </row>
    <row r="32" spans="1:8" ht="23.1" customHeight="1">
      <c r="A32" s="86" t="s">
        <v>238</v>
      </c>
      <c r="B32" s="87" t="s">
        <v>244</v>
      </c>
      <c r="C32" s="103"/>
      <c r="D32" s="104"/>
      <c r="E32" s="126"/>
      <c r="F32" s="123"/>
      <c r="G32" s="108">
        <v>9200</v>
      </c>
      <c r="H32" s="109">
        <f t="shared" si="3"/>
        <v>164440</v>
      </c>
    </row>
    <row r="33" spans="1:10" ht="23.1" customHeight="1">
      <c r="A33" s="86" t="s">
        <v>238</v>
      </c>
      <c r="B33" s="87" t="s">
        <v>245</v>
      </c>
      <c r="C33" s="103"/>
      <c r="D33" s="104"/>
      <c r="E33" s="126"/>
      <c r="F33" s="123"/>
      <c r="G33" s="108">
        <v>1000</v>
      </c>
      <c r="H33" s="109">
        <f t="shared" si="3"/>
        <v>163440</v>
      </c>
      <c r="J33" s="138"/>
    </row>
    <row r="34" spans="1:10" ht="23.1" customHeight="1">
      <c r="A34" s="86" t="s">
        <v>238</v>
      </c>
      <c r="B34" s="87" t="s">
        <v>246</v>
      </c>
      <c r="C34" s="103"/>
      <c r="D34" s="104"/>
      <c r="E34" s="126"/>
      <c r="F34" s="123"/>
      <c r="G34" s="108">
        <v>7000</v>
      </c>
      <c r="H34" s="109">
        <f t="shared" si="3"/>
        <v>156440</v>
      </c>
    </row>
    <row r="35" spans="1:10" s="15" customFormat="1" ht="10.5" customHeight="1">
      <c r="A35" s="133"/>
      <c r="C35" s="134"/>
      <c r="D35" s="135"/>
      <c r="E35" s="135"/>
      <c r="F35" s="136"/>
      <c r="G35" s="136"/>
      <c r="H35" s="137"/>
    </row>
    <row r="36" spans="1:10" ht="23.1" customHeight="1">
      <c r="A36" s="133"/>
      <c r="B36" s="15"/>
      <c r="C36" s="134"/>
      <c r="D36" s="135"/>
      <c r="E36" s="135"/>
      <c r="F36" s="136"/>
      <c r="G36" s="136"/>
      <c r="H36" s="137" t="s">
        <v>273</v>
      </c>
    </row>
    <row r="37" spans="1:10" s="36" customFormat="1" ht="26.1" hidden="1" customHeight="1">
      <c r="A37" s="241" t="s">
        <v>271</v>
      </c>
      <c r="B37" s="242"/>
      <c r="C37" s="127">
        <f>SUM(C4:C33)</f>
        <v>153900</v>
      </c>
      <c r="D37" s="128">
        <f>SUM(D4:D34)</f>
        <v>14414</v>
      </c>
      <c r="E37" s="129">
        <f>E27</f>
        <v>138069</v>
      </c>
      <c r="F37" s="130">
        <f>SUM(F5:F33)</f>
        <v>74000</v>
      </c>
      <c r="G37" s="131">
        <f>SUM(G5:G34)</f>
        <v>83627</v>
      </c>
      <c r="H37" s="132">
        <f>H34</f>
        <v>156440</v>
      </c>
    </row>
    <row r="38" spans="1:10" s="36" customFormat="1" ht="14.25" hidden="1" customHeight="1">
      <c r="C38" s="95"/>
      <c r="D38" s="96"/>
      <c r="E38" s="96"/>
      <c r="F38" s="96"/>
      <c r="G38" s="96"/>
      <c r="H38" s="97"/>
    </row>
    <row r="39" spans="1:10" ht="26.25" hidden="1" customHeight="1">
      <c r="A39" s="92"/>
      <c r="B39" s="93"/>
      <c r="C39" s="91"/>
      <c r="D39" s="17"/>
      <c r="E39" s="17"/>
      <c r="F39" s="17"/>
      <c r="G39" s="17"/>
      <c r="H39" s="94"/>
    </row>
    <row r="40" spans="1:10" ht="20.100000000000001" customHeight="1">
      <c r="A40" s="14"/>
      <c r="B40" s="15"/>
      <c r="D40" s="17"/>
      <c r="E40" s="17"/>
      <c r="F40" s="17"/>
      <c r="G40" s="17"/>
    </row>
    <row r="41" spans="1:10" ht="20.100000000000001" customHeight="1">
      <c r="A41" s="14"/>
      <c r="B41" s="19"/>
      <c r="C41" s="20"/>
      <c r="D41" s="17"/>
      <c r="E41" s="17"/>
      <c r="F41" s="17"/>
      <c r="G41" s="17"/>
    </row>
    <row r="42" spans="1:10" ht="20.100000000000001" customHeight="1">
      <c r="A42" s="14"/>
      <c r="B42" s="15"/>
      <c r="D42" s="17"/>
      <c r="E42" s="17"/>
      <c r="F42" s="17"/>
      <c r="G42" s="17"/>
    </row>
    <row r="43" spans="1:10">
      <c r="A43" s="14"/>
      <c r="B43" s="15"/>
      <c r="D43" s="17"/>
      <c r="E43" s="17"/>
      <c r="F43" s="17"/>
      <c r="G43" s="17"/>
    </row>
    <row r="44" spans="1:10">
      <c r="A44" s="14"/>
      <c r="B44" s="15"/>
      <c r="D44" s="17"/>
      <c r="E44" s="17"/>
      <c r="F44" s="17"/>
      <c r="G44" s="17"/>
    </row>
    <row r="45" spans="1:10">
      <c r="A45" s="14"/>
      <c r="B45" s="15"/>
      <c r="D45" s="17"/>
      <c r="E45" s="17"/>
      <c r="F45" s="17"/>
      <c r="G45" s="17"/>
    </row>
    <row r="46" spans="1:10" ht="18">
      <c r="A46" s="14"/>
      <c r="B46" s="21"/>
      <c r="D46" s="17"/>
      <c r="E46" s="17"/>
      <c r="F46" s="17"/>
      <c r="G46" s="17"/>
    </row>
    <row r="47" spans="1:10">
      <c r="A47" s="14"/>
      <c r="B47" s="15"/>
      <c r="D47" s="17"/>
      <c r="E47" s="17"/>
      <c r="F47" s="17"/>
      <c r="G47" s="17"/>
    </row>
    <row r="48" spans="1:10">
      <c r="A48" s="14"/>
      <c r="B48" s="23"/>
      <c r="C48" s="17"/>
      <c r="D48" s="17"/>
      <c r="E48" s="17"/>
      <c r="F48" s="17"/>
      <c r="G48" s="17"/>
    </row>
    <row r="49" spans="1:7" ht="18.75" customHeight="1">
      <c r="A49" s="14"/>
      <c r="B49" s="23"/>
      <c r="C49" s="17"/>
      <c r="D49" s="17"/>
      <c r="E49" s="17"/>
      <c r="F49" s="17"/>
      <c r="G49" s="17"/>
    </row>
    <row r="50" spans="1:7" ht="18.75" customHeight="1">
      <c r="A50" s="14"/>
      <c r="B50" s="23"/>
      <c r="C50" s="17"/>
      <c r="D50" s="17"/>
      <c r="E50" s="17"/>
      <c r="F50" s="17"/>
      <c r="G50" s="17"/>
    </row>
    <row r="51" spans="1:7" ht="18.75" customHeight="1">
      <c r="A51" s="14"/>
      <c r="B51" s="23"/>
      <c r="C51" s="17"/>
      <c r="D51" s="17"/>
      <c r="E51" s="17"/>
      <c r="F51" s="17"/>
      <c r="G51" s="17"/>
    </row>
    <row r="52" spans="1:7" ht="18.75" customHeight="1">
      <c r="A52" s="14"/>
      <c r="B52" s="23"/>
      <c r="C52" s="17"/>
      <c r="D52" s="17"/>
      <c r="E52" s="17"/>
      <c r="F52" s="17"/>
      <c r="G52" s="17"/>
    </row>
    <row r="53" spans="1:7" ht="18.75" customHeight="1">
      <c r="A53" s="14"/>
      <c r="B53" s="23"/>
      <c r="C53" s="17"/>
      <c r="D53" s="17"/>
      <c r="E53" s="17"/>
      <c r="F53" s="17"/>
      <c r="G53" s="17"/>
    </row>
    <row r="54" spans="1:7" ht="18.75" customHeight="1">
      <c r="A54" s="14"/>
      <c r="B54" s="23"/>
      <c r="C54" s="17"/>
      <c r="D54" s="17"/>
      <c r="E54" s="17"/>
      <c r="F54" s="17"/>
      <c r="G54" s="17"/>
    </row>
    <row r="55" spans="1:7" ht="18.75" customHeight="1">
      <c r="A55" s="14"/>
      <c r="B55" s="23"/>
      <c r="C55" s="17"/>
      <c r="D55" s="17"/>
      <c r="E55" s="17"/>
      <c r="F55" s="17"/>
      <c r="G55" s="17"/>
    </row>
    <row r="56" spans="1:7" ht="18.75" customHeight="1">
      <c r="A56" s="14"/>
      <c r="B56" s="23"/>
      <c r="C56" s="17"/>
      <c r="D56" s="17"/>
      <c r="E56" s="17"/>
      <c r="F56" s="17"/>
      <c r="G56" s="17"/>
    </row>
    <row r="57" spans="1:7" ht="18.75" customHeight="1">
      <c r="A57" s="14"/>
      <c r="B57" s="23"/>
      <c r="C57" s="17"/>
      <c r="D57" s="17"/>
      <c r="E57" s="17"/>
      <c r="F57" s="17"/>
      <c r="G57" s="17"/>
    </row>
    <row r="58" spans="1:7" ht="18.75" customHeight="1">
      <c r="A58" s="14"/>
      <c r="B58" s="23"/>
      <c r="C58" s="17"/>
      <c r="D58" s="17"/>
      <c r="E58" s="17"/>
      <c r="F58" s="17"/>
      <c r="G58" s="17"/>
    </row>
    <row r="59" spans="1:7" ht="18.75" customHeight="1">
      <c r="A59" s="14"/>
      <c r="B59" s="23"/>
      <c r="C59" s="17"/>
      <c r="D59" s="17"/>
      <c r="E59" s="17"/>
      <c r="F59" s="17"/>
      <c r="G59" s="17"/>
    </row>
    <row r="60" spans="1:7" ht="18.75" customHeight="1">
      <c r="A60" s="14"/>
      <c r="B60" s="23"/>
      <c r="C60" s="17"/>
      <c r="D60" s="17"/>
      <c r="E60" s="17"/>
      <c r="F60" s="17"/>
      <c r="G60" s="17"/>
    </row>
    <row r="61" spans="1:7" ht="18.75" customHeight="1">
      <c r="A61" s="14"/>
      <c r="B61" s="23"/>
      <c r="C61" s="17"/>
      <c r="D61" s="17"/>
      <c r="E61" s="17"/>
      <c r="F61" s="17"/>
      <c r="G61" s="17"/>
    </row>
    <row r="62" spans="1:7" ht="18.75" customHeight="1">
      <c r="A62" s="14"/>
      <c r="B62" s="23"/>
      <c r="C62" s="17"/>
      <c r="D62" s="17"/>
      <c r="E62" s="17"/>
      <c r="F62" s="17"/>
      <c r="G62" s="17"/>
    </row>
    <row r="63" spans="1:7" ht="18.75" customHeight="1">
      <c r="A63" s="14"/>
      <c r="B63" s="23"/>
      <c r="C63" s="17"/>
      <c r="D63" s="17"/>
      <c r="E63" s="17"/>
      <c r="F63" s="17"/>
      <c r="G63" s="17"/>
    </row>
    <row r="64" spans="1:7" ht="18.75" customHeight="1">
      <c r="A64" s="14"/>
      <c r="B64" s="23"/>
      <c r="C64" s="17"/>
      <c r="D64" s="17"/>
      <c r="E64" s="17"/>
      <c r="F64" s="17"/>
      <c r="G64" s="17"/>
    </row>
    <row r="65" spans="1:7" ht="18.75" customHeight="1">
      <c r="A65" s="14"/>
      <c r="B65" s="23"/>
      <c r="C65" s="17"/>
      <c r="D65" s="17"/>
      <c r="E65" s="17"/>
      <c r="F65" s="17"/>
      <c r="G65" s="17"/>
    </row>
    <row r="66" spans="1:7" ht="18.75" customHeight="1">
      <c r="A66" s="14"/>
      <c r="B66" s="23"/>
      <c r="C66" s="17"/>
      <c r="D66" s="17"/>
      <c r="E66" s="17"/>
      <c r="F66" s="17"/>
      <c r="G66" s="17"/>
    </row>
    <row r="67" spans="1:7" ht="18.75" customHeight="1">
      <c r="A67" s="14"/>
      <c r="B67" s="23"/>
      <c r="C67" s="17"/>
      <c r="D67" s="17"/>
      <c r="E67" s="17"/>
      <c r="F67" s="17"/>
      <c r="G67" s="17"/>
    </row>
    <row r="68" spans="1:7" ht="18.75" customHeight="1">
      <c r="A68" s="14"/>
      <c r="B68" s="23"/>
      <c r="C68" s="17"/>
      <c r="D68" s="17"/>
      <c r="E68" s="17"/>
      <c r="F68" s="17"/>
      <c r="G68" s="17"/>
    </row>
    <row r="69" spans="1:7" ht="18.75" customHeight="1">
      <c r="A69" s="14"/>
      <c r="B69" s="23"/>
      <c r="C69" s="17"/>
      <c r="D69" s="17"/>
      <c r="E69" s="17"/>
      <c r="F69" s="17"/>
      <c r="G69" s="17"/>
    </row>
    <row r="70" spans="1:7" ht="18.75" customHeight="1">
      <c r="A70" s="14"/>
      <c r="B70" s="23"/>
      <c r="C70" s="17"/>
      <c r="D70" s="17"/>
      <c r="E70" s="17"/>
      <c r="F70" s="17"/>
      <c r="G70" s="17"/>
    </row>
    <row r="71" spans="1:7" ht="18.75" customHeight="1">
      <c r="A71" s="14"/>
      <c r="B71" s="23"/>
      <c r="C71" s="17"/>
      <c r="D71" s="17"/>
      <c r="E71" s="17"/>
      <c r="F71" s="17"/>
      <c r="G71" s="17"/>
    </row>
    <row r="72" spans="1:7" ht="18.75" customHeight="1">
      <c r="A72" s="14"/>
      <c r="B72" s="23"/>
      <c r="C72" s="17"/>
      <c r="D72" s="17"/>
      <c r="E72" s="17"/>
      <c r="F72" s="17"/>
      <c r="G72" s="17"/>
    </row>
    <row r="73" spans="1:7" ht="18.75" customHeight="1">
      <c r="A73" s="14"/>
      <c r="B73" s="23"/>
      <c r="C73" s="17"/>
      <c r="D73" s="17"/>
      <c r="E73" s="17"/>
      <c r="F73" s="17"/>
      <c r="G73" s="17"/>
    </row>
    <row r="74" spans="1:7" ht="18.75" customHeight="1">
      <c r="A74" s="14"/>
      <c r="B74" s="23"/>
      <c r="C74" s="17"/>
      <c r="D74" s="17"/>
      <c r="E74" s="17"/>
      <c r="F74" s="17"/>
      <c r="G74" s="17"/>
    </row>
    <row r="75" spans="1:7" ht="18.75" customHeight="1">
      <c r="A75" s="14"/>
      <c r="B75" s="24"/>
      <c r="C75" s="17"/>
      <c r="D75" s="17"/>
      <c r="E75" s="17"/>
      <c r="F75" s="17"/>
      <c r="G75" s="17"/>
    </row>
    <row r="76" spans="1:7" ht="18.75" customHeight="1">
      <c r="A76" s="14"/>
      <c r="B76" s="24"/>
      <c r="C76" s="17"/>
      <c r="D76" s="17"/>
      <c r="E76" s="17"/>
      <c r="F76" s="17"/>
      <c r="G76" s="17"/>
    </row>
    <row r="77" spans="1:7" ht="18.75" customHeight="1">
      <c r="A77" s="14"/>
      <c r="B77" s="24"/>
      <c r="C77" s="17"/>
      <c r="D77" s="17"/>
      <c r="E77" s="17"/>
      <c r="F77" s="17"/>
      <c r="G77" s="17"/>
    </row>
    <row r="78" spans="1:7" ht="18.75" customHeight="1">
      <c r="A78" s="14"/>
      <c r="B78" s="24"/>
      <c r="C78" s="17"/>
      <c r="D78" s="17"/>
      <c r="E78" s="17"/>
      <c r="F78" s="17"/>
      <c r="G78" s="17"/>
    </row>
    <row r="79" spans="1:7" ht="18.75" customHeight="1">
      <c r="A79" s="14"/>
      <c r="B79" s="24"/>
      <c r="C79" s="17"/>
      <c r="D79" s="17"/>
      <c r="E79" s="17"/>
      <c r="F79" s="17"/>
      <c r="G79" s="17"/>
    </row>
    <row r="80" spans="1:7" ht="18.75" customHeight="1">
      <c r="A80" s="14"/>
      <c r="B80" s="24"/>
      <c r="C80" s="17"/>
      <c r="D80" s="17"/>
      <c r="E80" s="17"/>
      <c r="F80" s="17"/>
      <c r="G80" s="17"/>
    </row>
    <row r="81" spans="1:258" ht="36.75" customHeight="1">
      <c r="A81" s="14"/>
      <c r="B81" s="23"/>
      <c r="C81" s="17"/>
      <c r="D81" s="17"/>
      <c r="E81" s="17"/>
      <c r="F81" s="17"/>
      <c r="G81" s="17"/>
      <c r="H81" s="25"/>
    </row>
    <row r="82" spans="1:258" ht="18.75" customHeight="1">
      <c r="A82" s="24"/>
      <c r="B82" s="21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</row>
    <row r="83" spans="1:258" ht="18.75" customHeight="1">
      <c r="B83" s="23"/>
      <c r="D83" s="17"/>
      <c r="E83" s="17"/>
      <c r="F83" s="17"/>
      <c r="G83" s="17"/>
    </row>
    <row r="84" spans="1:258" ht="21.6">
      <c r="A84" s="28"/>
      <c r="B84" s="29"/>
      <c r="D84" s="17"/>
      <c r="E84" s="17"/>
      <c r="F84" s="17"/>
      <c r="G84" s="17"/>
    </row>
    <row r="85" spans="1:258">
      <c r="A85" s="31"/>
    </row>
  </sheetData>
  <mergeCells count="5">
    <mergeCell ref="G1:H1"/>
    <mergeCell ref="A2:H2"/>
    <mergeCell ref="A37:B37"/>
    <mergeCell ref="C3:E3"/>
    <mergeCell ref="F3:H3"/>
  </mergeCells>
  <phoneticPr fontId="2" type="noConversion"/>
  <pageMargins left="0.57999999999999996" right="0.42" top="0.4" bottom="0.28000000000000003" header="0.3" footer="0.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topLeftCell="A16" workbookViewId="0">
      <selection activeCell="E16" sqref="E16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9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9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9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9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9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9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9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9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9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9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9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9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9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9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9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9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9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9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9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9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9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9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9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9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9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9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9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9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9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9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9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9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9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9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9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9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9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9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9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9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9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9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9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9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9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9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9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9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9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9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9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9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9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9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9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9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9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9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9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9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9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9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9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9" style="1"/>
  </cols>
  <sheetData>
    <row r="1" spans="1:9">
      <c r="G1" s="237"/>
      <c r="H1" s="238"/>
    </row>
    <row r="2" spans="1:9" ht="30" customHeight="1">
      <c r="A2" s="225" t="s">
        <v>174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85"/>
      <c r="B3" s="85"/>
      <c r="C3" s="225" t="s">
        <v>154</v>
      </c>
      <c r="D3" s="232"/>
      <c r="E3" s="243"/>
      <c r="F3" s="239" t="s">
        <v>146</v>
      </c>
      <c r="G3" s="240"/>
      <c r="H3" s="98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</v>
      </c>
      <c r="E4" s="124" t="s">
        <v>276</v>
      </c>
      <c r="F4" s="121" t="s">
        <v>152</v>
      </c>
      <c r="G4" s="56" t="s">
        <v>153</v>
      </c>
      <c r="H4" s="124" t="s">
        <v>277</v>
      </c>
    </row>
    <row r="5" spans="1:9" ht="23.1" customHeight="1">
      <c r="A5" s="4"/>
      <c r="B5" s="5" t="s">
        <v>149</v>
      </c>
      <c r="C5" s="110"/>
      <c r="D5" s="111"/>
      <c r="E5" s="145">
        <f>'102下收支明細_1'!E37</f>
        <v>138069</v>
      </c>
      <c r="F5" s="142"/>
      <c r="G5" s="111"/>
      <c r="H5" s="118">
        <f>'102下收支明細_1'!H37</f>
        <v>156440</v>
      </c>
    </row>
    <row r="6" spans="1:9" ht="23.1" customHeight="1">
      <c r="A6" s="65" t="s">
        <v>247</v>
      </c>
      <c r="B6" s="12" t="s">
        <v>257</v>
      </c>
      <c r="C6" s="112"/>
      <c r="D6" s="111">
        <v>5547</v>
      </c>
      <c r="E6" s="145">
        <f>E5+C6-D6</f>
        <v>132522</v>
      </c>
      <c r="F6" s="142"/>
      <c r="G6" s="111"/>
      <c r="H6" s="118">
        <f>'102下收支明細_1'!H38</f>
        <v>0</v>
      </c>
    </row>
    <row r="7" spans="1:9" ht="23.1" customHeight="1">
      <c r="A7" s="65" t="s">
        <v>248</v>
      </c>
      <c r="B7" s="66" t="s">
        <v>249</v>
      </c>
      <c r="C7" s="113">
        <v>106</v>
      </c>
      <c r="D7" s="111"/>
      <c r="E7" s="145">
        <f t="shared" ref="E7:E8" si="0">E6+C7-D7</f>
        <v>132628</v>
      </c>
      <c r="F7" s="142"/>
      <c r="G7" s="111"/>
      <c r="H7" s="118">
        <f>'102下收支明細_1'!H39</f>
        <v>0</v>
      </c>
    </row>
    <row r="8" spans="1:9" ht="23.1" customHeight="1">
      <c r="A8" s="65" t="s">
        <v>250</v>
      </c>
      <c r="B8" s="66" t="s">
        <v>251</v>
      </c>
      <c r="C8" s="113">
        <v>2500</v>
      </c>
      <c r="D8" s="111"/>
      <c r="E8" s="145">
        <f t="shared" si="0"/>
        <v>135128</v>
      </c>
      <c r="F8" s="142"/>
      <c r="G8" s="111"/>
      <c r="H8" s="118">
        <f>'102下收支明細_1'!H40</f>
        <v>0</v>
      </c>
      <c r="I8" s="45"/>
    </row>
    <row r="9" spans="1:9" ht="23.1" customHeight="1">
      <c r="A9" s="89" t="s">
        <v>250</v>
      </c>
      <c r="B9" s="90" t="s">
        <v>253</v>
      </c>
      <c r="C9" s="114"/>
      <c r="D9" s="115"/>
      <c r="E9" s="146"/>
      <c r="F9" s="143"/>
      <c r="G9" s="115">
        <v>30000</v>
      </c>
      <c r="H9" s="119">
        <f>H5+F9-G9</f>
        <v>126440</v>
      </c>
      <c r="I9" s="45"/>
    </row>
    <row r="10" spans="1:9" ht="23.1" customHeight="1">
      <c r="A10" s="65" t="s">
        <v>250</v>
      </c>
      <c r="B10" s="49" t="s">
        <v>259</v>
      </c>
      <c r="C10" s="113"/>
      <c r="D10" s="111">
        <v>10000</v>
      </c>
      <c r="E10" s="145">
        <f>E8+C10-D10</f>
        <v>125128</v>
      </c>
      <c r="F10" s="142"/>
      <c r="G10" s="111"/>
      <c r="H10" s="118">
        <f>'102下收支明細_1'!H42</f>
        <v>0</v>
      </c>
    </row>
    <row r="11" spans="1:9" ht="23.1" customHeight="1">
      <c r="A11" s="67" t="s">
        <v>252</v>
      </c>
      <c r="B11" s="12" t="s">
        <v>258</v>
      </c>
      <c r="C11" s="113"/>
      <c r="D11" s="111">
        <v>5547</v>
      </c>
      <c r="E11" s="145">
        <f>E10+C11-D11</f>
        <v>119581</v>
      </c>
      <c r="F11" s="142"/>
      <c r="G11" s="111"/>
      <c r="H11" s="118">
        <f>'102下收支明細_1'!H43</f>
        <v>0</v>
      </c>
    </row>
    <row r="12" spans="1:9" ht="23.1" customHeight="1">
      <c r="A12" s="65" t="s">
        <v>252</v>
      </c>
      <c r="B12" s="12" t="s">
        <v>260</v>
      </c>
      <c r="C12" s="113"/>
      <c r="D12" s="111">
        <v>5320</v>
      </c>
      <c r="E12" s="145">
        <f t="shared" ref="E12:E21" si="1">E11+C12-D12</f>
        <v>114261</v>
      </c>
      <c r="F12" s="142"/>
      <c r="G12" s="111"/>
      <c r="H12" s="118">
        <f>'102下收支明細_1'!H44</f>
        <v>0</v>
      </c>
    </row>
    <row r="13" spans="1:9" ht="23.1" customHeight="1">
      <c r="A13" s="65" t="s">
        <v>252</v>
      </c>
      <c r="B13" s="12" t="s">
        <v>261</v>
      </c>
      <c r="C13" s="113"/>
      <c r="D13" s="111">
        <v>12000</v>
      </c>
      <c r="E13" s="145">
        <f t="shared" si="1"/>
        <v>102261</v>
      </c>
      <c r="F13" s="142"/>
      <c r="G13" s="111"/>
      <c r="H13" s="118">
        <f>'102下收支明細_1'!H45</f>
        <v>0</v>
      </c>
    </row>
    <row r="14" spans="1:9" ht="23.1" customHeight="1">
      <c r="A14" s="67" t="s">
        <v>252</v>
      </c>
      <c r="B14" s="12" t="s">
        <v>262</v>
      </c>
      <c r="C14" s="113"/>
      <c r="D14" s="111">
        <v>1600</v>
      </c>
      <c r="E14" s="145">
        <f t="shared" si="1"/>
        <v>100661</v>
      </c>
      <c r="F14" s="142"/>
      <c r="G14" s="111"/>
      <c r="H14" s="118">
        <f>'102下收支明細_1'!H46</f>
        <v>0</v>
      </c>
    </row>
    <row r="15" spans="1:9" ht="23.1" customHeight="1">
      <c r="A15" s="67" t="s">
        <v>252</v>
      </c>
      <c r="B15" s="12" t="s">
        <v>267</v>
      </c>
      <c r="C15" s="113"/>
      <c r="D15" s="111">
        <v>8000</v>
      </c>
      <c r="E15" s="145">
        <f t="shared" si="1"/>
        <v>92661</v>
      </c>
      <c r="F15" s="142"/>
      <c r="G15" s="111"/>
      <c r="H15" s="118">
        <f>'102下收支明細_1'!H47</f>
        <v>0</v>
      </c>
    </row>
    <row r="16" spans="1:9" ht="23.1" customHeight="1">
      <c r="A16" s="67" t="s">
        <v>252</v>
      </c>
      <c r="B16" s="12" t="s">
        <v>266</v>
      </c>
      <c r="C16" s="113"/>
      <c r="D16" s="111">
        <v>5200</v>
      </c>
      <c r="E16" s="145">
        <f t="shared" si="1"/>
        <v>87461</v>
      </c>
      <c r="F16" s="142"/>
      <c r="G16" s="111"/>
      <c r="H16" s="118">
        <f>'102下收支明細_1'!H48</f>
        <v>0</v>
      </c>
    </row>
    <row r="17" spans="1:8" ht="23.1" customHeight="1">
      <c r="A17" s="65" t="s">
        <v>254</v>
      </c>
      <c r="B17" s="12" t="s">
        <v>263</v>
      </c>
      <c r="C17" s="113"/>
      <c r="D17" s="111">
        <v>5547</v>
      </c>
      <c r="E17" s="145">
        <f t="shared" si="1"/>
        <v>81914</v>
      </c>
      <c r="F17" s="142"/>
      <c r="G17" s="111"/>
      <c r="H17" s="118">
        <f>'102下收支明細_1'!H49</f>
        <v>0</v>
      </c>
    </row>
    <row r="18" spans="1:8" ht="23.1" customHeight="1">
      <c r="A18" s="65" t="s">
        <v>254</v>
      </c>
      <c r="B18" s="12" t="s">
        <v>264</v>
      </c>
      <c r="C18" s="113"/>
      <c r="D18" s="111">
        <v>5547</v>
      </c>
      <c r="E18" s="145">
        <f t="shared" si="1"/>
        <v>76367</v>
      </c>
      <c r="F18" s="142"/>
      <c r="G18" s="111"/>
      <c r="H18" s="118">
        <f>'102下收支明細_1'!H50</f>
        <v>0</v>
      </c>
    </row>
    <row r="19" spans="1:8" ht="23.1" customHeight="1">
      <c r="A19" s="65" t="s">
        <v>254</v>
      </c>
      <c r="B19" s="12" t="s">
        <v>187</v>
      </c>
      <c r="C19" s="113"/>
      <c r="D19" s="111">
        <v>7440</v>
      </c>
      <c r="E19" s="145">
        <f t="shared" si="1"/>
        <v>68927</v>
      </c>
      <c r="F19" s="142"/>
      <c r="G19" s="111"/>
      <c r="H19" s="118">
        <f>'102下收支明細_1'!H51</f>
        <v>0</v>
      </c>
    </row>
    <row r="20" spans="1:8" ht="23.1" customHeight="1">
      <c r="A20" s="65" t="s">
        <v>254</v>
      </c>
      <c r="B20" s="49" t="s">
        <v>275</v>
      </c>
      <c r="C20" s="113"/>
      <c r="D20" s="111">
        <v>2450</v>
      </c>
      <c r="E20" s="145">
        <f t="shared" si="1"/>
        <v>66477</v>
      </c>
      <c r="F20" s="142"/>
      <c r="G20" s="111"/>
      <c r="H20" s="118">
        <f>'102下收支明細_1'!H52</f>
        <v>0</v>
      </c>
    </row>
    <row r="21" spans="1:8" ht="23.1" customHeight="1">
      <c r="A21" s="65" t="s">
        <v>254</v>
      </c>
      <c r="B21" s="12" t="s">
        <v>265</v>
      </c>
      <c r="C21" s="113"/>
      <c r="D21" s="111">
        <v>1950</v>
      </c>
      <c r="E21" s="145">
        <f t="shared" si="1"/>
        <v>64527</v>
      </c>
      <c r="F21" s="142"/>
      <c r="G21" s="111"/>
      <c r="H21" s="118">
        <f>'102下收支明細_1'!H53</f>
        <v>0</v>
      </c>
    </row>
    <row r="22" spans="1:8" ht="23.1" customHeight="1">
      <c r="A22" s="65"/>
      <c r="B22" s="12"/>
      <c r="C22" s="113"/>
      <c r="D22" s="111"/>
      <c r="E22" s="145"/>
      <c r="F22" s="142"/>
      <c r="G22" s="111"/>
      <c r="H22" s="120"/>
    </row>
    <row r="23" spans="1:8" ht="23.1" customHeight="1">
      <c r="A23" s="65"/>
      <c r="B23" s="12"/>
      <c r="C23" s="113"/>
      <c r="D23" s="111"/>
      <c r="E23" s="145"/>
      <c r="F23" s="142"/>
      <c r="G23" s="111"/>
      <c r="H23" s="120"/>
    </row>
    <row r="24" spans="1:8" ht="23.1" customHeight="1">
      <c r="A24" s="65"/>
      <c r="B24" s="12"/>
      <c r="C24" s="113"/>
      <c r="D24" s="111"/>
      <c r="E24" s="145"/>
      <c r="F24" s="142"/>
      <c r="G24" s="111"/>
      <c r="H24" s="120"/>
    </row>
    <row r="25" spans="1:8" ht="23.1" customHeight="1">
      <c r="A25" s="215" t="s">
        <v>274</v>
      </c>
      <c r="B25" s="250"/>
      <c r="C25" s="116">
        <f>'102下收支明細_1'!C37+C7+C8</f>
        <v>156506</v>
      </c>
      <c r="D25" s="117">
        <f>'102下收支明細_1'!D37+SUM(D6:D21)</f>
        <v>90562</v>
      </c>
      <c r="E25" s="147">
        <f>C25-D25</f>
        <v>65944</v>
      </c>
      <c r="F25" s="144">
        <f>'102下收支明細_1'!F37</f>
        <v>74000</v>
      </c>
      <c r="G25" s="117">
        <f>'102下收支明細_1'!G37+G9</f>
        <v>113627</v>
      </c>
      <c r="H25" s="117">
        <f>F25-G25</f>
        <v>-39627</v>
      </c>
    </row>
    <row r="26" spans="1:8" s="36" customFormat="1" ht="26.1" customHeight="1">
      <c r="A26" s="215" t="s">
        <v>272</v>
      </c>
      <c r="B26" s="250"/>
      <c r="C26" s="245">
        <f>C25-D25+'102下收支明細_1'!E5</f>
        <v>64527</v>
      </c>
      <c r="D26" s="246"/>
      <c r="E26" s="247"/>
      <c r="F26" s="248">
        <f>F25-G25+'102下收支明細_1'!H5</f>
        <v>126440</v>
      </c>
      <c r="G26" s="248"/>
      <c r="H26" s="249"/>
    </row>
    <row r="27" spans="1:8" s="36" customFormat="1" ht="26.1" customHeight="1">
      <c r="C27" s="139"/>
      <c r="D27" s="140"/>
      <c r="E27" s="140"/>
      <c r="F27" s="140"/>
      <c r="G27" s="140"/>
      <c r="H27" s="141"/>
    </row>
    <row r="28" spans="1:8" s="36" customFormat="1" ht="26.1" customHeight="1">
      <c r="C28" s="139"/>
      <c r="D28" s="140"/>
      <c r="E28" s="140"/>
      <c r="F28" s="140"/>
      <c r="G28" s="140"/>
      <c r="H28" s="141"/>
    </row>
    <row r="29" spans="1:8" s="36" customFormat="1" ht="26.1" customHeight="1">
      <c r="C29" s="139"/>
      <c r="D29" s="140"/>
      <c r="E29" s="140"/>
      <c r="F29" s="140"/>
      <c r="G29" s="140"/>
      <c r="H29" s="141"/>
    </row>
    <row r="30" spans="1:8" s="36" customFormat="1" ht="26.1" customHeight="1">
      <c r="C30" s="95"/>
      <c r="D30" s="96"/>
      <c r="E30" s="96"/>
      <c r="F30" s="96"/>
      <c r="G30" s="96"/>
      <c r="H30" s="97"/>
    </row>
    <row r="31" spans="1:8" s="36" customFormat="1" ht="26.1" customHeight="1">
      <c r="C31" s="95"/>
      <c r="D31" s="96"/>
      <c r="E31" s="96"/>
      <c r="F31" s="96"/>
      <c r="G31" s="96"/>
      <c r="H31" s="97"/>
    </row>
    <row r="32" spans="1:8" s="36" customFormat="1" ht="26.1" customHeight="1">
      <c r="C32" s="95"/>
      <c r="D32" s="96"/>
      <c r="E32" s="96"/>
      <c r="F32" s="96"/>
      <c r="G32" s="96"/>
      <c r="H32" s="97"/>
    </row>
    <row r="33" spans="1:8" ht="26.25" customHeight="1">
      <c r="A33" s="92" t="s">
        <v>268</v>
      </c>
      <c r="B33" s="93"/>
      <c r="C33" s="91" t="s">
        <v>269</v>
      </c>
      <c r="D33" s="17"/>
      <c r="E33" s="17"/>
      <c r="F33" s="17"/>
      <c r="G33" s="17" t="s">
        <v>270</v>
      </c>
      <c r="H33" s="94"/>
    </row>
    <row r="34" spans="1:8" ht="20.100000000000001" customHeight="1">
      <c r="A34" s="14"/>
      <c r="B34" s="15"/>
      <c r="D34" s="17"/>
      <c r="E34" s="17"/>
      <c r="F34" s="17"/>
      <c r="G34" s="17"/>
    </row>
    <row r="35" spans="1:8" ht="20.100000000000001" customHeight="1">
      <c r="A35" s="14"/>
      <c r="B35" s="15"/>
      <c r="D35" s="17"/>
      <c r="E35" s="17"/>
      <c r="F35" s="17"/>
      <c r="G35" s="17"/>
    </row>
    <row r="36" spans="1:8" ht="20.100000000000001" customHeight="1">
      <c r="A36" s="14"/>
      <c r="B36" s="19"/>
      <c r="C36" s="20"/>
      <c r="D36" s="17"/>
      <c r="E36" s="17"/>
      <c r="F36" s="17"/>
      <c r="G36" s="17"/>
    </row>
    <row r="37" spans="1:8" ht="20.100000000000001" customHeight="1">
      <c r="A37" s="14"/>
      <c r="B37" s="15"/>
      <c r="D37" s="17"/>
      <c r="E37" s="17"/>
      <c r="F37" s="17"/>
      <c r="G37" s="17"/>
    </row>
    <row r="38" spans="1:8">
      <c r="A38" s="14"/>
      <c r="B38" s="15"/>
      <c r="D38" s="17"/>
      <c r="E38" s="17"/>
      <c r="F38" s="17"/>
      <c r="G38" s="17"/>
    </row>
    <row r="39" spans="1:8">
      <c r="A39" s="14"/>
      <c r="B39" s="15"/>
      <c r="D39" s="17"/>
      <c r="E39" s="17"/>
      <c r="F39" s="17"/>
      <c r="G39" s="17"/>
    </row>
    <row r="40" spans="1:8">
      <c r="A40" s="14"/>
      <c r="B40" s="15"/>
      <c r="D40" s="17"/>
      <c r="E40" s="17"/>
      <c r="F40" s="17"/>
      <c r="G40" s="17"/>
    </row>
    <row r="41" spans="1:8" ht="18">
      <c r="A41" s="14"/>
      <c r="B41" s="21"/>
      <c r="D41" s="17"/>
      <c r="E41" s="17"/>
      <c r="F41" s="17"/>
      <c r="G41" s="17"/>
    </row>
    <row r="42" spans="1:8">
      <c r="A42" s="14"/>
      <c r="B42" s="15"/>
      <c r="D42" s="17"/>
      <c r="E42" s="17"/>
      <c r="F42" s="17"/>
      <c r="G42" s="17"/>
    </row>
    <row r="43" spans="1:8">
      <c r="A43" s="14"/>
      <c r="B43" s="23"/>
      <c r="C43" s="17"/>
      <c r="D43" s="17"/>
      <c r="E43" s="17"/>
      <c r="F43" s="17"/>
      <c r="G43" s="17"/>
    </row>
    <row r="44" spans="1:8" ht="18.75" customHeight="1">
      <c r="A44" s="14"/>
      <c r="B44" s="23"/>
      <c r="C44" s="17"/>
      <c r="D44" s="17"/>
      <c r="E44" s="17"/>
      <c r="F44" s="17"/>
      <c r="G44" s="17"/>
    </row>
    <row r="45" spans="1:8" ht="18.75" customHeight="1">
      <c r="A45" s="14"/>
      <c r="B45" s="23"/>
      <c r="C45" s="17"/>
      <c r="D45" s="17"/>
      <c r="E45" s="17"/>
      <c r="F45" s="17"/>
      <c r="G45" s="17"/>
    </row>
    <row r="46" spans="1:8" ht="18.75" customHeight="1">
      <c r="A46" s="14"/>
      <c r="B46" s="23"/>
      <c r="C46" s="17"/>
      <c r="D46" s="17"/>
      <c r="E46" s="17"/>
      <c r="F46" s="17"/>
      <c r="G46" s="17"/>
    </row>
    <row r="47" spans="1:8" ht="18.75" customHeight="1">
      <c r="A47" s="14"/>
      <c r="B47" s="23"/>
      <c r="C47" s="17"/>
      <c r="D47" s="17"/>
      <c r="E47" s="17"/>
      <c r="F47" s="17"/>
      <c r="G47" s="17"/>
    </row>
    <row r="48" spans="1:8" ht="18.75" customHeight="1">
      <c r="A48" s="14"/>
      <c r="B48" s="23"/>
      <c r="C48" s="17"/>
      <c r="D48" s="17"/>
      <c r="E48" s="17"/>
      <c r="F48" s="17"/>
      <c r="G48" s="17"/>
    </row>
    <row r="49" spans="1:7" ht="18.75" customHeight="1">
      <c r="A49" s="14"/>
      <c r="B49" s="23"/>
      <c r="C49" s="17"/>
      <c r="D49" s="17"/>
      <c r="E49" s="17"/>
      <c r="F49" s="17"/>
      <c r="G49" s="17"/>
    </row>
    <row r="50" spans="1:7" ht="18.75" customHeight="1">
      <c r="A50" s="14"/>
      <c r="B50" s="23"/>
      <c r="C50" s="17"/>
      <c r="D50" s="17"/>
      <c r="E50" s="17"/>
      <c r="F50" s="17"/>
      <c r="G50" s="17"/>
    </row>
    <row r="51" spans="1:7" ht="18.75" customHeight="1">
      <c r="A51" s="14"/>
      <c r="B51" s="23"/>
      <c r="C51" s="17"/>
      <c r="D51" s="17"/>
      <c r="E51" s="17"/>
      <c r="F51" s="17"/>
      <c r="G51" s="17"/>
    </row>
    <row r="52" spans="1:7" ht="18.75" customHeight="1">
      <c r="A52" s="14"/>
      <c r="B52" s="23"/>
      <c r="C52" s="17"/>
      <c r="D52" s="17"/>
      <c r="E52" s="17"/>
      <c r="F52" s="17"/>
      <c r="G52" s="17"/>
    </row>
    <row r="53" spans="1:7" ht="18.75" customHeight="1">
      <c r="A53" s="14"/>
      <c r="B53" s="23"/>
      <c r="C53" s="17"/>
      <c r="D53" s="17"/>
      <c r="E53" s="17"/>
      <c r="F53" s="17"/>
      <c r="G53" s="17"/>
    </row>
    <row r="54" spans="1:7" ht="18.75" customHeight="1">
      <c r="A54" s="14"/>
      <c r="B54" s="23"/>
      <c r="C54" s="17"/>
      <c r="D54" s="17"/>
      <c r="E54" s="17"/>
      <c r="F54" s="17"/>
      <c r="G54" s="17"/>
    </row>
    <row r="55" spans="1:7" ht="18.75" customHeight="1">
      <c r="A55" s="14"/>
      <c r="B55" s="23"/>
      <c r="C55" s="17"/>
      <c r="D55" s="17"/>
      <c r="E55" s="17"/>
      <c r="F55" s="17"/>
      <c r="G55" s="17"/>
    </row>
    <row r="56" spans="1:7" ht="18.75" customHeight="1">
      <c r="A56" s="14"/>
      <c r="B56" s="23"/>
      <c r="C56" s="17"/>
      <c r="D56" s="17"/>
      <c r="E56" s="17"/>
      <c r="F56" s="17"/>
      <c r="G56" s="17"/>
    </row>
    <row r="57" spans="1:7" ht="18.75" customHeight="1">
      <c r="A57" s="14"/>
      <c r="B57" s="23"/>
      <c r="C57" s="17"/>
      <c r="D57" s="17"/>
      <c r="E57" s="17"/>
      <c r="F57" s="17"/>
      <c r="G57" s="17"/>
    </row>
    <row r="58" spans="1:7" ht="18.75" customHeight="1">
      <c r="A58" s="14"/>
      <c r="B58" s="23"/>
      <c r="C58" s="17"/>
      <c r="D58" s="17"/>
      <c r="E58" s="17"/>
      <c r="F58" s="17"/>
      <c r="G58" s="17"/>
    </row>
    <row r="59" spans="1:7" ht="18.75" customHeight="1">
      <c r="A59" s="14"/>
      <c r="B59" s="23"/>
      <c r="C59" s="17"/>
      <c r="D59" s="17"/>
      <c r="E59" s="17"/>
      <c r="F59" s="17"/>
      <c r="G59" s="17"/>
    </row>
    <row r="60" spans="1:7" ht="18.75" customHeight="1">
      <c r="A60" s="14"/>
      <c r="B60" s="23"/>
      <c r="C60" s="17"/>
      <c r="D60" s="17"/>
      <c r="E60" s="17"/>
      <c r="F60" s="17"/>
      <c r="G60" s="17"/>
    </row>
    <row r="61" spans="1:7" ht="18.75" customHeight="1">
      <c r="A61" s="14"/>
      <c r="B61" s="23"/>
      <c r="C61" s="17"/>
      <c r="D61" s="17"/>
      <c r="E61" s="17"/>
      <c r="F61" s="17"/>
      <c r="G61" s="17"/>
    </row>
    <row r="62" spans="1:7" ht="18.75" customHeight="1">
      <c r="A62" s="14"/>
      <c r="B62" s="23"/>
      <c r="C62" s="17"/>
      <c r="D62" s="17"/>
      <c r="E62" s="17"/>
      <c r="F62" s="17"/>
      <c r="G62" s="17"/>
    </row>
    <row r="63" spans="1:7" ht="18.75" customHeight="1">
      <c r="A63" s="14"/>
      <c r="B63" s="23"/>
      <c r="C63" s="17"/>
      <c r="D63" s="17"/>
      <c r="E63" s="17"/>
      <c r="F63" s="17"/>
      <c r="G63" s="17"/>
    </row>
    <row r="64" spans="1:7" ht="18.75" customHeight="1">
      <c r="A64" s="14"/>
      <c r="B64" s="23"/>
      <c r="C64" s="17"/>
      <c r="D64" s="17"/>
      <c r="E64" s="17"/>
      <c r="F64" s="17"/>
      <c r="G64" s="17"/>
    </row>
    <row r="65" spans="1:258" ht="18.75" customHeight="1">
      <c r="A65" s="14"/>
      <c r="B65" s="23"/>
      <c r="C65" s="17"/>
      <c r="D65" s="17"/>
      <c r="E65" s="17"/>
      <c r="F65" s="17"/>
      <c r="G65" s="17"/>
    </row>
    <row r="66" spans="1:258" ht="18.75" customHeight="1">
      <c r="A66" s="14"/>
      <c r="B66" s="23"/>
      <c r="C66" s="17"/>
      <c r="D66" s="17"/>
      <c r="E66" s="17"/>
      <c r="F66" s="17"/>
      <c r="G66" s="17"/>
    </row>
    <row r="67" spans="1:258" ht="18.75" customHeight="1">
      <c r="A67" s="14"/>
      <c r="B67" s="23"/>
      <c r="C67" s="17"/>
      <c r="D67" s="17"/>
      <c r="E67" s="17"/>
      <c r="F67" s="17"/>
      <c r="G67" s="17"/>
    </row>
    <row r="68" spans="1:258" ht="18.75" customHeight="1">
      <c r="A68" s="14"/>
      <c r="B68" s="23"/>
      <c r="C68" s="17"/>
      <c r="D68" s="17"/>
      <c r="E68" s="17"/>
      <c r="F68" s="17"/>
      <c r="G68" s="17"/>
    </row>
    <row r="69" spans="1:258" ht="18.75" customHeight="1">
      <c r="A69" s="14"/>
      <c r="B69" s="23"/>
      <c r="C69" s="17"/>
      <c r="D69" s="17"/>
      <c r="E69" s="17"/>
      <c r="F69" s="17"/>
      <c r="G69" s="17"/>
    </row>
    <row r="70" spans="1:258" ht="18.75" customHeight="1">
      <c r="A70" s="14"/>
      <c r="B70" s="24"/>
      <c r="C70" s="17"/>
      <c r="D70" s="17"/>
      <c r="E70" s="17"/>
      <c r="F70" s="17"/>
      <c r="G70" s="17"/>
    </row>
    <row r="71" spans="1:258" ht="18.75" customHeight="1">
      <c r="A71" s="14"/>
      <c r="B71" s="24"/>
      <c r="C71" s="17"/>
      <c r="D71" s="17"/>
      <c r="E71" s="17"/>
      <c r="F71" s="17"/>
      <c r="G71" s="17"/>
    </row>
    <row r="72" spans="1:258" ht="18.75" customHeight="1">
      <c r="A72" s="14"/>
      <c r="B72" s="24"/>
      <c r="C72" s="17"/>
      <c r="D72" s="17"/>
      <c r="E72" s="17"/>
      <c r="F72" s="17"/>
      <c r="G72" s="17"/>
    </row>
    <row r="73" spans="1:258" ht="18.75" customHeight="1">
      <c r="A73" s="14"/>
      <c r="B73" s="24"/>
      <c r="C73" s="17"/>
      <c r="D73" s="17"/>
      <c r="E73" s="17"/>
      <c r="F73" s="17"/>
      <c r="G73" s="17"/>
    </row>
    <row r="74" spans="1:258" ht="18.75" customHeight="1">
      <c r="A74" s="14"/>
      <c r="B74" s="24"/>
      <c r="C74" s="17"/>
      <c r="D74" s="17"/>
      <c r="E74" s="17"/>
      <c r="F74" s="17"/>
      <c r="G74" s="17"/>
    </row>
    <row r="75" spans="1:258" ht="18.75" customHeight="1">
      <c r="A75" s="14"/>
      <c r="B75" s="24"/>
      <c r="C75" s="17"/>
      <c r="D75" s="17"/>
      <c r="E75" s="17"/>
      <c r="F75" s="17"/>
      <c r="G75" s="17"/>
    </row>
    <row r="76" spans="1:258" ht="36.75" customHeight="1">
      <c r="A76" s="14"/>
      <c r="B76" s="23"/>
      <c r="C76" s="17"/>
      <c r="D76" s="17"/>
      <c r="E76" s="17"/>
      <c r="F76" s="17"/>
      <c r="G76" s="17"/>
      <c r="H76" s="25"/>
    </row>
    <row r="77" spans="1:258" ht="18.75" customHeight="1">
      <c r="A77" s="24"/>
      <c r="B77" s="2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23"/>
      <c r="D78" s="17"/>
      <c r="E78" s="17"/>
      <c r="F78" s="17"/>
      <c r="G78" s="17"/>
    </row>
    <row r="79" spans="1:258" ht="21.6">
      <c r="A79" s="28"/>
      <c r="B79" s="29"/>
      <c r="D79" s="17"/>
      <c r="E79" s="17"/>
      <c r="F79" s="17"/>
      <c r="G79" s="17"/>
    </row>
    <row r="80" spans="1:258">
      <c r="A80" s="31"/>
    </row>
  </sheetData>
  <mergeCells count="8">
    <mergeCell ref="G1:H1"/>
    <mergeCell ref="C26:E26"/>
    <mergeCell ref="F26:H26"/>
    <mergeCell ref="A2:H2"/>
    <mergeCell ref="F3:G3"/>
    <mergeCell ref="A26:B26"/>
    <mergeCell ref="C3:E3"/>
    <mergeCell ref="A25:B25"/>
  </mergeCells>
  <phoneticPr fontId="2" type="noConversion"/>
  <pageMargins left="0.57999999999999996" right="0.42" top="0.4" bottom="0.28000000000000003" header="0.3" footer="0.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1"/>
  <sheetViews>
    <sheetView workbookViewId="0">
      <selection sqref="A1:XFD1048576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9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9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9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9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9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9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9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9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9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9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9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9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9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9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9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9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9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9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9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9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9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9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9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9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9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9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9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9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9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9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9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9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9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9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9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9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9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9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9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9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9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9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9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9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9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9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9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9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9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9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9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9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9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9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9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9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9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9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9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9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9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9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9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9" style="1"/>
  </cols>
  <sheetData>
    <row r="1" spans="1:9">
      <c r="G1" s="237"/>
      <c r="H1" s="238"/>
    </row>
    <row r="2" spans="1:9" ht="30" customHeight="1">
      <c r="A2" s="225" t="s">
        <v>278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148"/>
      <c r="B3" s="148"/>
      <c r="C3" s="225" t="s">
        <v>154</v>
      </c>
      <c r="D3" s="232"/>
      <c r="E3" s="243"/>
      <c r="F3" s="253" t="s">
        <v>146</v>
      </c>
      <c r="G3" s="239"/>
      <c r="H3" s="244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343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9" ht="23.1" customHeight="1">
      <c r="A5" s="4"/>
      <c r="B5" s="12" t="s">
        <v>345</v>
      </c>
      <c r="C5" s="110"/>
      <c r="D5" s="111"/>
      <c r="E5" s="145">
        <v>64527</v>
      </c>
      <c r="F5" s="165"/>
      <c r="G5" s="111"/>
      <c r="H5" s="118">
        <v>126440</v>
      </c>
    </row>
    <row r="6" spans="1:9" ht="23.1" customHeight="1">
      <c r="A6" s="65" t="s">
        <v>279</v>
      </c>
      <c r="B6" s="12" t="s">
        <v>280</v>
      </c>
      <c r="C6" s="112">
        <v>32100</v>
      </c>
      <c r="D6" s="111"/>
      <c r="E6" s="157"/>
      <c r="F6" s="142"/>
      <c r="G6" s="111"/>
      <c r="H6" s="118"/>
    </row>
    <row r="7" spans="1:9" ht="23.1" customHeight="1">
      <c r="A7" s="65" t="s">
        <v>279</v>
      </c>
      <c r="B7" s="12" t="s">
        <v>110</v>
      </c>
      <c r="C7" s="113">
        <v>58000</v>
      </c>
      <c r="D7" s="111"/>
      <c r="E7" s="157"/>
      <c r="F7" s="142"/>
      <c r="G7" s="111"/>
      <c r="H7" s="120"/>
    </row>
    <row r="8" spans="1:9" ht="23.1" customHeight="1">
      <c r="A8" s="65" t="s">
        <v>279</v>
      </c>
      <c r="B8" s="12" t="s">
        <v>110</v>
      </c>
      <c r="C8" s="113">
        <v>800</v>
      </c>
      <c r="D8" s="111"/>
      <c r="E8" s="157"/>
      <c r="F8" s="142"/>
      <c r="G8" s="111"/>
      <c r="H8" s="120"/>
      <c r="I8" s="45"/>
    </row>
    <row r="9" spans="1:9" ht="23.1" customHeight="1">
      <c r="A9" s="65" t="s">
        <v>279</v>
      </c>
      <c r="B9" s="12" t="s">
        <v>141</v>
      </c>
      <c r="C9" s="113">
        <v>400</v>
      </c>
      <c r="D9" s="111"/>
      <c r="E9" s="157"/>
      <c r="F9" s="142"/>
      <c r="G9" s="111"/>
      <c r="H9" s="120"/>
      <c r="I9" s="45"/>
    </row>
    <row r="10" spans="1:9" ht="23.1" customHeight="1">
      <c r="A10" s="65" t="s">
        <v>279</v>
      </c>
      <c r="B10" s="12" t="s">
        <v>283</v>
      </c>
      <c r="C10" s="113">
        <v>3000</v>
      </c>
      <c r="D10" s="111"/>
      <c r="E10" s="157"/>
      <c r="F10" s="142"/>
      <c r="G10" s="111"/>
      <c r="H10" s="120"/>
    </row>
    <row r="11" spans="1:9" ht="23.1" customHeight="1">
      <c r="A11" s="65" t="s">
        <v>279</v>
      </c>
      <c r="B11" s="12" t="s">
        <v>284</v>
      </c>
      <c r="C11" s="113">
        <v>3000</v>
      </c>
      <c r="D11" s="111"/>
      <c r="E11" s="157"/>
      <c r="F11" s="142"/>
      <c r="G11" s="111"/>
      <c r="H11" s="120"/>
    </row>
    <row r="12" spans="1:9" ht="23.1" customHeight="1">
      <c r="A12" s="86" t="s">
        <v>279</v>
      </c>
      <c r="B12" s="87" t="s">
        <v>218</v>
      </c>
      <c r="C12" s="149"/>
      <c r="D12" s="150"/>
      <c r="E12" s="158"/>
      <c r="F12" s="152">
        <v>21000</v>
      </c>
      <c r="G12" s="150"/>
      <c r="H12" s="153"/>
    </row>
    <row r="13" spans="1:9" ht="23.1" customHeight="1">
      <c r="A13" s="86" t="s">
        <v>279</v>
      </c>
      <c r="B13" s="87" t="s">
        <v>160</v>
      </c>
      <c r="C13" s="149"/>
      <c r="D13" s="150"/>
      <c r="E13" s="158"/>
      <c r="F13" s="152">
        <v>19000</v>
      </c>
      <c r="G13" s="150"/>
      <c r="H13" s="153"/>
    </row>
    <row r="14" spans="1:9" ht="23.1" customHeight="1">
      <c r="A14" s="86" t="s">
        <v>279</v>
      </c>
      <c r="B14" s="87" t="s">
        <v>158</v>
      </c>
      <c r="C14" s="149"/>
      <c r="D14" s="150"/>
      <c r="E14" s="158"/>
      <c r="F14" s="152">
        <v>17000</v>
      </c>
      <c r="G14" s="150"/>
      <c r="H14" s="153"/>
    </row>
    <row r="15" spans="1:9" ht="23.1" customHeight="1">
      <c r="A15" s="86" t="s">
        <v>279</v>
      </c>
      <c r="B15" s="87" t="s">
        <v>159</v>
      </c>
      <c r="C15" s="149"/>
      <c r="D15" s="150"/>
      <c r="E15" s="158"/>
      <c r="F15" s="152">
        <v>24000</v>
      </c>
      <c r="G15" s="150"/>
      <c r="H15" s="153"/>
    </row>
    <row r="16" spans="1:9" ht="23.1" customHeight="1">
      <c r="A16" s="65" t="s">
        <v>291</v>
      </c>
      <c r="B16" s="12" t="s">
        <v>141</v>
      </c>
      <c r="C16" s="113">
        <v>600</v>
      </c>
      <c r="D16" s="111"/>
      <c r="E16" s="157"/>
      <c r="F16" s="142"/>
      <c r="G16" s="111"/>
      <c r="H16" s="120"/>
    </row>
    <row r="17" spans="1:8" ht="23.1" customHeight="1">
      <c r="A17" s="65" t="s">
        <v>282</v>
      </c>
      <c r="B17" s="12" t="s">
        <v>110</v>
      </c>
      <c r="C17" s="113">
        <v>800</v>
      </c>
      <c r="D17" s="111"/>
      <c r="E17" s="157"/>
      <c r="F17" s="142"/>
      <c r="G17" s="111"/>
      <c r="H17" s="120"/>
    </row>
    <row r="18" spans="1:8" ht="23.1" customHeight="1">
      <c r="A18" s="65" t="s">
        <v>291</v>
      </c>
      <c r="B18" s="12" t="s">
        <v>285</v>
      </c>
      <c r="C18" s="113">
        <v>2500</v>
      </c>
      <c r="D18" s="111"/>
      <c r="E18" s="157"/>
      <c r="F18" s="142"/>
      <c r="G18" s="111"/>
      <c r="H18" s="120"/>
    </row>
    <row r="19" spans="1:8" ht="23.1" customHeight="1">
      <c r="A19" s="65" t="s">
        <v>291</v>
      </c>
      <c r="B19" s="12" t="s">
        <v>286</v>
      </c>
      <c r="C19" s="113">
        <v>2500</v>
      </c>
      <c r="D19" s="111"/>
      <c r="E19" s="157"/>
      <c r="F19" s="142"/>
      <c r="G19" s="111"/>
      <c r="H19" s="120"/>
    </row>
    <row r="20" spans="1:8" ht="23.1" customHeight="1">
      <c r="A20" s="65" t="s">
        <v>287</v>
      </c>
      <c r="B20" s="49" t="s">
        <v>288</v>
      </c>
      <c r="C20" s="113"/>
      <c r="D20" s="111">
        <v>3800</v>
      </c>
      <c r="E20" s="157"/>
      <c r="F20" s="142"/>
      <c r="G20" s="111"/>
      <c r="H20" s="120"/>
    </row>
    <row r="21" spans="1:8" ht="23.1" customHeight="1">
      <c r="A21" s="65" t="s">
        <v>287</v>
      </c>
      <c r="B21" s="12" t="s">
        <v>289</v>
      </c>
      <c r="C21" s="113"/>
      <c r="D21" s="111">
        <v>11094</v>
      </c>
      <c r="E21" s="157" t="s">
        <v>346</v>
      </c>
      <c r="F21" s="142"/>
      <c r="G21" s="111"/>
      <c r="H21" s="120"/>
    </row>
    <row r="22" spans="1:8" ht="23.1" customHeight="1">
      <c r="A22" s="65" t="s">
        <v>287</v>
      </c>
      <c r="B22" s="12" t="s">
        <v>290</v>
      </c>
      <c r="C22" s="113"/>
      <c r="D22" s="111">
        <v>1600</v>
      </c>
      <c r="E22" s="157" t="s">
        <v>347</v>
      </c>
      <c r="F22" s="142"/>
      <c r="G22" s="111"/>
      <c r="H22" s="120"/>
    </row>
    <row r="23" spans="1:8" ht="23.1" customHeight="1">
      <c r="A23" s="65" t="s">
        <v>292</v>
      </c>
      <c r="B23" s="12" t="s">
        <v>293</v>
      </c>
      <c r="C23" s="113">
        <v>52100</v>
      </c>
      <c r="D23" s="111"/>
      <c r="E23" s="157"/>
      <c r="F23" s="142"/>
      <c r="G23" s="111"/>
      <c r="H23" s="120"/>
    </row>
    <row r="24" spans="1:8" ht="23.1" customHeight="1">
      <c r="A24" s="65" t="s">
        <v>294</v>
      </c>
      <c r="B24" s="12" t="s">
        <v>295</v>
      </c>
      <c r="C24" s="113">
        <v>10000</v>
      </c>
      <c r="D24" s="111"/>
      <c r="E24" s="157"/>
      <c r="F24" s="142"/>
      <c r="G24" s="111"/>
      <c r="H24" s="120"/>
    </row>
    <row r="25" spans="1:8" ht="23.1" customHeight="1">
      <c r="A25" s="65" t="s">
        <v>294</v>
      </c>
      <c r="B25" s="12" t="s">
        <v>296</v>
      </c>
      <c r="C25" s="113">
        <v>5000</v>
      </c>
      <c r="D25" s="111"/>
      <c r="E25" s="157"/>
      <c r="F25" s="142"/>
      <c r="G25" s="111"/>
      <c r="H25" s="120"/>
    </row>
    <row r="26" spans="1:8" ht="23.1" customHeight="1">
      <c r="A26" s="65" t="s">
        <v>294</v>
      </c>
      <c r="B26" s="12" t="s">
        <v>297</v>
      </c>
      <c r="C26" s="113"/>
      <c r="D26" s="111">
        <v>3370</v>
      </c>
      <c r="E26" s="157" t="s">
        <v>348</v>
      </c>
      <c r="F26" s="142"/>
      <c r="G26" s="111"/>
      <c r="H26" s="120"/>
    </row>
    <row r="27" spans="1:8" ht="23.1" customHeight="1">
      <c r="A27" s="65" t="s">
        <v>294</v>
      </c>
      <c r="B27" s="12" t="s">
        <v>319</v>
      </c>
      <c r="C27" s="113"/>
      <c r="D27" s="111">
        <v>15060</v>
      </c>
      <c r="E27" s="157" t="s">
        <v>348</v>
      </c>
      <c r="F27" s="142"/>
      <c r="G27" s="111"/>
      <c r="H27" s="120"/>
    </row>
    <row r="28" spans="1:8" ht="23.1" customHeight="1">
      <c r="A28" s="65" t="s">
        <v>294</v>
      </c>
      <c r="B28" s="12" t="s">
        <v>298</v>
      </c>
      <c r="C28" s="113"/>
      <c r="D28" s="111">
        <v>7028</v>
      </c>
      <c r="E28" s="157" t="s">
        <v>348</v>
      </c>
      <c r="F28" s="142"/>
      <c r="G28" s="111"/>
      <c r="H28" s="120"/>
    </row>
    <row r="29" spans="1:8" ht="23.1" customHeight="1">
      <c r="A29" s="65" t="s">
        <v>299</v>
      </c>
      <c r="B29" s="12" t="s">
        <v>300</v>
      </c>
      <c r="C29" s="113"/>
      <c r="D29" s="111">
        <v>5547</v>
      </c>
      <c r="E29" s="157" t="s">
        <v>346</v>
      </c>
      <c r="F29" s="142"/>
      <c r="G29" s="111"/>
      <c r="H29" s="120"/>
    </row>
    <row r="30" spans="1:8" ht="23.1" customHeight="1">
      <c r="A30" s="65" t="s">
        <v>299</v>
      </c>
      <c r="B30" s="12" t="s">
        <v>301</v>
      </c>
      <c r="C30" s="113"/>
      <c r="D30" s="111">
        <v>595</v>
      </c>
      <c r="E30" s="157" t="s">
        <v>346</v>
      </c>
      <c r="F30" s="142"/>
      <c r="G30" s="111"/>
      <c r="H30" s="120"/>
    </row>
    <row r="31" spans="1:8" ht="23.1" customHeight="1">
      <c r="A31" s="65" t="s">
        <v>299</v>
      </c>
      <c r="B31" s="155" t="s">
        <v>302</v>
      </c>
      <c r="C31" s="113"/>
      <c r="D31" s="111">
        <v>3955</v>
      </c>
      <c r="E31" s="157" t="s">
        <v>349</v>
      </c>
      <c r="F31" s="142"/>
      <c r="G31" s="111"/>
      <c r="H31" s="120"/>
    </row>
    <row r="32" spans="1:8" s="77" customFormat="1" ht="23.1" customHeight="1">
      <c r="A32" s="215" t="s">
        <v>303</v>
      </c>
      <c r="B32" s="250"/>
      <c r="C32" s="116">
        <f>SUM(C6:C31)</f>
        <v>170800</v>
      </c>
      <c r="D32" s="117">
        <f>SUM(D6:D31)</f>
        <v>52049</v>
      </c>
      <c r="E32" s="147"/>
      <c r="F32" s="144">
        <f>SUM(F6:F31)</f>
        <v>81000</v>
      </c>
      <c r="G32" s="117">
        <f>SUM(G6:G31)</f>
        <v>0</v>
      </c>
      <c r="H32" s="117"/>
    </row>
    <row r="33" spans="1:8" s="36" customFormat="1" ht="26.1" customHeight="1">
      <c r="C33" s="139"/>
      <c r="D33" s="140"/>
      <c r="E33" s="140"/>
      <c r="F33" s="140"/>
      <c r="G33" s="140"/>
      <c r="H33" s="141"/>
    </row>
    <row r="34" spans="1:8" ht="26.25" customHeight="1">
      <c r="A34" s="92" t="s">
        <v>126</v>
      </c>
      <c r="B34" s="93"/>
      <c r="C34" s="91" t="s">
        <v>269</v>
      </c>
      <c r="D34" s="17"/>
      <c r="E34" s="17"/>
      <c r="F34" s="251" t="s">
        <v>127</v>
      </c>
      <c r="G34" s="252"/>
      <c r="H34" s="94"/>
    </row>
    <row r="35" spans="1:8" ht="20.100000000000001" customHeight="1">
      <c r="A35" s="14"/>
      <c r="B35" s="15"/>
      <c r="D35" s="17"/>
      <c r="E35" s="17"/>
      <c r="F35" s="17"/>
      <c r="G35" s="17"/>
    </row>
    <row r="36" spans="1:8" ht="20.100000000000001" customHeight="1">
      <c r="A36" s="14"/>
      <c r="B36" s="15"/>
      <c r="D36" s="17"/>
      <c r="E36" s="17"/>
      <c r="F36" s="17"/>
      <c r="G36" s="17"/>
    </row>
    <row r="37" spans="1:8" ht="20.100000000000001" customHeight="1">
      <c r="A37" s="14"/>
      <c r="B37" s="19"/>
      <c r="C37" s="20"/>
      <c r="D37" s="17"/>
      <c r="E37" s="17"/>
      <c r="F37" s="17"/>
      <c r="G37" s="17"/>
    </row>
    <row r="38" spans="1:8" ht="20.100000000000001" customHeight="1">
      <c r="A38" s="14"/>
      <c r="B38" s="15"/>
      <c r="D38" s="17"/>
      <c r="E38" s="17"/>
      <c r="F38" s="17"/>
      <c r="G38" s="17"/>
    </row>
    <row r="39" spans="1:8">
      <c r="A39" s="14"/>
      <c r="B39" s="15"/>
      <c r="D39" s="17"/>
      <c r="E39" s="17"/>
      <c r="F39" s="17"/>
      <c r="G39" s="17"/>
    </row>
    <row r="40" spans="1:8">
      <c r="A40" s="14"/>
      <c r="B40" s="15"/>
      <c r="D40" s="17"/>
      <c r="E40" s="17"/>
      <c r="F40" s="17"/>
      <c r="G40" s="17"/>
    </row>
    <row r="41" spans="1:8">
      <c r="A41" s="14"/>
      <c r="B41" s="15"/>
      <c r="D41" s="17"/>
      <c r="E41" s="17"/>
      <c r="F41" s="17"/>
      <c r="G41" s="17"/>
    </row>
    <row r="42" spans="1:8" ht="18">
      <c r="A42" s="14"/>
      <c r="B42" s="21"/>
      <c r="D42" s="17"/>
      <c r="E42" s="17"/>
      <c r="F42" s="17"/>
      <c r="G42" s="17"/>
    </row>
    <row r="43" spans="1:8">
      <c r="A43" s="14"/>
      <c r="B43" s="15"/>
      <c r="D43" s="17"/>
      <c r="E43" s="17"/>
      <c r="F43" s="17"/>
      <c r="G43" s="17"/>
    </row>
    <row r="44" spans="1:8">
      <c r="A44" s="14"/>
      <c r="B44" s="23"/>
      <c r="C44" s="17"/>
      <c r="D44" s="17"/>
      <c r="E44" s="17"/>
      <c r="F44" s="17"/>
      <c r="G44" s="17"/>
    </row>
    <row r="45" spans="1:8" ht="18.75" customHeight="1">
      <c r="A45" s="14"/>
      <c r="B45" s="23"/>
      <c r="C45" s="17"/>
      <c r="D45" s="17"/>
      <c r="E45" s="17"/>
      <c r="F45" s="17"/>
      <c r="G45" s="17"/>
    </row>
    <row r="46" spans="1:8" ht="18.75" customHeight="1">
      <c r="A46" s="14"/>
      <c r="B46" s="23"/>
      <c r="C46" s="17"/>
      <c r="D46" s="17"/>
      <c r="E46" s="17"/>
      <c r="F46" s="17"/>
      <c r="G46" s="17"/>
    </row>
    <row r="47" spans="1:8" ht="18.75" customHeight="1">
      <c r="A47" s="14"/>
      <c r="B47" s="23"/>
      <c r="C47" s="17"/>
      <c r="D47" s="17"/>
      <c r="E47" s="17"/>
      <c r="F47" s="17"/>
      <c r="G47" s="17"/>
    </row>
    <row r="48" spans="1:8" ht="18.75" customHeight="1">
      <c r="A48" s="14"/>
      <c r="B48" s="23"/>
      <c r="C48" s="17"/>
      <c r="D48" s="17"/>
      <c r="E48" s="17"/>
      <c r="F48" s="17"/>
      <c r="G48" s="17"/>
    </row>
    <row r="49" spans="1:7" ht="18.75" customHeight="1">
      <c r="A49" s="14"/>
      <c r="B49" s="23"/>
      <c r="C49" s="17"/>
      <c r="D49" s="17"/>
      <c r="E49" s="17"/>
      <c r="F49" s="17"/>
      <c r="G49" s="17"/>
    </row>
    <row r="50" spans="1:7" ht="18.75" customHeight="1">
      <c r="A50" s="14"/>
      <c r="B50" s="23"/>
      <c r="C50" s="17"/>
      <c r="D50" s="17"/>
      <c r="E50" s="17"/>
      <c r="F50" s="17"/>
      <c r="G50" s="17"/>
    </row>
    <row r="51" spans="1:7" ht="18.75" customHeight="1">
      <c r="A51" s="14"/>
      <c r="B51" s="23"/>
      <c r="C51" s="17"/>
      <c r="D51" s="17"/>
      <c r="E51" s="17"/>
      <c r="F51" s="17"/>
      <c r="G51" s="17"/>
    </row>
    <row r="52" spans="1:7" ht="18.75" customHeight="1">
      <c r="A52" s="14"/>
      <c r="B52" s="23"/>
      <c r="C52" s="17"/>
      <c r="D52" s="17"/>
      <c r="E52" s="17"/>
      <c r="F52" s="17"/>
      <c r="G52" s="17"/>
    </row>
    <row r="53" spans="1:7" ht="18.75" customHeight="1">
      <c r="A53" s="14"/>
      <c r="B53" s="23"/>
      <c r="C53" s="17"/>
      <c r="D53" s="17"/>
      <c r="E53" s="17"/>
      <c r="F53" s="17"/>
      <c r="G53" s="17"/>
    </row>
    <row r="54" spans="1:7" ht="18.75" customHeight="1">
      <c r="A54" s="14"/>
      <c r="B54" s="23"/>
      <c r="C54" s="17"/>
      <c r="D54" s="17"/>
      <c r="E54" s="17"/>
      <c r="F54" s="17"/>
      <c r="G54" s="17"/>
    </row>
    <row r="55" spans="1:7" ht="18.75" customHeight="1">
      <c r="A55" s="14"/>
      <c r="B55" s="23"/>
      <c r="C55" s="17"/>
      <c r="D55" s="17"/>
      <c r="E55" s="17"/>
      <c r="F55" s="17"/>
      <c r="G55" s="17"/>
    </row>
    <row r="56" spans="1:7" ht="18.75" customHeight="1">
      <c r="A56" s="14"/>
      <c r="B56" s="23"/>
      <c r="C56" s="17"/>
      <c r="D56" s="17"/>
      <c r="E56" s="17"/>
      <c r="F56" s="17"/>
      <c r="G56" s="17"/>
    </row>
    <row r="57" spans="1:7" ht="18.75" customHeight="1">
      <c r="A57" s="14"/>
      <c r="B57" s="23"/>
      <c r="C57" s="17"/>
      <c r="D57" s="17"/>
      <c r="E57" s="17"/>
      <c r="F57" s="17"/>
      <c r="G57" s="17"/>
    </row>
    <row r="58" spans="1:7" ht="18.75" customHeight="1">
      <c r="A58" s="14"/>
      <c r="B58" s="23"/>
      <c r="C58" s="17"/>
      <c r="D58" s="17"/>
      <c r="E58" s="17"/>
      <c r="F58" s="17"/>
      <c r="G58" s="17"/>
    </row>
    <row r="59" spans="1:7" ht="18.75" customHeight="1">
      <c r="A59" s="14"/>
      <c r="B59" s="23"/>
      <c r="C59" s="17"/>
      <c r="D59" s="17"/>
      <c r="E59" s="17"/>
      <c r="F59" s="17"/>
      <c r="G59" s="17"/>
    </row>
    <row r="60" spans="1:7" ht="18.75" customHeight="1">
      <c r="A60" s="14"/>
      <c r="B60" s="23"/>
      <c r="C60" s="17"/>
      <c r="D60" s="17"/>
      <c r="E60" s="17"/>
      <c r="F60" s="17"/>
      <c r="G60" s="17"/>
    </row>
    <row r="61" spans="1:7" ht="18.75" customHeight="1">
      <c r="A61" s="14"/>
      <c r="B61" s="23"/>
      <c r="C61" s="17"/>
      <c r="D61" s="17"/>
      <c r="E61" s="17"/>
      <c r="F61" s="17"/>
      <c r="G61" s="17"/>
    </row>
    <row r="62" spans="1:7" ht="18.75" customHeight="1">
      <c r="A62" s="14"/>
      <c r="B62" s="23"/>
      <c r="C62" s="17"/>
      <c r="D62" s="17"/>
      <c r="E62" s="17"/>
      <c r="F62" s="17"/>
      <c r="G62" s="17"/>
    </row>
    <row r="63" spans="1:7" ht="18.75" customHeight="1">
      <c r="A63" s="14"/>
      <c r="B63" s="23"/>
      <c r="C63" s="17"/>
      <c r="D63" s="17"/>
      <c r="E63" s="17"/>
      <c r="F63" s="17"/>
      <c r="G63" s="17"/>
    </row>
    <row r="64" spans="1:7" ht="18.75" customHeight="1">
      <c r="A64" s="14"/>
      <c r="B64" s="23"/>
      <c r="C64" s="17"/>
      <c r="D64" s="17"/>
      <c r="E64" s="17"/>
      <c r="F64" s="17"/>
      <c r="G64" s="17"/>
    </row>
    <row r="65" spans="1:258" ht="18.75" customHeight="1">
      <c r="A65" s="14"/>
      <c r="B65" s="23"/>
      <c r="C65" s="17"/>
      <c r="D65" s="17"/>
      <c r="E65" s="17"/>
      <c r="F65" s="17"/>
      <c r="G65" s="17"/>
    </row>
    <row r="66" spans="1:258" ht="18.75" customHeight="1">
      <c r="A66" s="14"/>
      <c r="B66" s="23"/>
      <c r="C66" s="17"/>
      <c r="D66" s="17"/>
      <c r="E66" s="17"/>
      <c r="F66" s="17"/>
      <c r="G66" s="17"/>
    </row>
    <row r="67" spans="1:258" ht="18.75" customHeight="1">
      <c r="A67" s="14"/>
      <c r="B67" s="23"/>
      <c r="C67" s="17"/>
      <c r="D67" s="17"/>
      <c r="E67" s="17"/>
      <c r="F67" s="17"/>
      <c r="G67" s="17"/>
    </row>
    <row r="68" spans="1:258" ht="18.75" customHeight="1">
      <c r="A68" s="14"/>
      <c r="B68" s="23"/>
      <c r="C68" s="17"/>
      <c r="D68" s="17"/>
      <c r="E68" s="17"/>
      <c r="F68" s="17"/>
      <c r="G68" s="17"/>
    </row>
    <row r="69" spans="1:258" ht="18.75" customHeight="1">
      <c r="A69" s="14"/>
      <c r="B69" s="23"/>
      <c r="C69" s="17"/>
      <c r="D69" s="17"/>
      <c r="E69" s="17"/>
      <c r="F69" s="17"/>
      <c r="G69" s="17"/>
    </row>
    <row r="70" spans="1:258" ht="18.75" customHeight="1">
      <c r="A70" s="14"/>
      <c r="B70" s="23"/>
      <c r="C70" s="17"/>
      <c r="D70" s="17"/>
      <c r="E70" s="17"/>
      <c r="F70" s="17"/>
      <c r="G70" s="17"/>
    </row>
    <row r="71" spans="1:258" ht="18.75" customHeight="1">
      <c r="A71" s="14"/>
      <c r="B71" s="24"/>
      <c r="C71" s="17"/>
      <c r="D71" s="17"/>
      <c r="E71" s="17"/>
      <c r="F71" s="17"/>
      <c r="G71" s="17"/>
    </row>
    <row r="72" spans="1:258" ht="18.75" customHeight="1">
      <c r="A72" s="14"/>
      <c r="B72" s="24"/>
      <c r="C72" s="17"/>
      <c r="D72" s="17"/>
      <c r="E72" s="17"/>
      <c r="F72" s="17"/>
      <c r="G72" s="17"/>
    </row>
    <row r="73" spans="1:258" ht="18.75" customHeight="1">
      <c r="A73" s="14"/>
      <c r="B73" s="24"/>
      <c r="C73" s="17"/>
      <c r="D73" s="17"/>
      <c r="E73" s="17"/>
      <c r="F73" s="17"/>
      <c r="G73" s="17"/>
    </row>
    <row r="74" spans="1:258" ht="18.75" customHeight="1">
      <c r="A74" s="14"/>
      <c r="B74" s="24"/>
      <c r="C74" s="17"/>
      <c r="D74" s="17"/>
      <c r="E74" s="17"/>
      <c r="F74" s="17"/>
      <c r="G74" s="17"/>
    </row>
    <row r="75" spans="1:258" ht="18.75" customHeight="1">
      <c r="A75" s="14"/>
      <c r="B75" s="24"/>
      <c r="C75" s="17"/>
      <c r="D75" s="17"/>
      <c r="E75" s="17"/>
      <c r="F75" s="17"/>
      <c r="G75" s="17"/>
    </row>
    <row r="76" spans="1:258" ht="18.75" customHeight="1">
      <c r="A76" s="14"/>
      <c r="B76" s="24"/>
      <c r="C76" s="17"/>
      <c r="D76" s="17"/>
      <c r="E76" s="17"/>
      <c r="F76" s="17"/>
      <c r="G76" s="17"/>
    </row>
    <row r="77" spans="1:258" ht="36.75" customHeight="1">
      <c r="A77" s="14"/>
      <c r="B77" s="23"/>
      <c r="C77" s="17"/>
      <c r="D77" s="17"/>
      <c r="E77" s="17"/>
      <c r="F77" s="17"/>
      <c r="G77" s="17"/>
      <c r="H77" s="25"/>
    </row>
    <row r="78" spans="1:258" ht="18.75" customHeight="1">
      <c r="A78" s="24"/>
      <c r="B78" s="2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</row>
    <row r="79" spans="1:258" ht="18.75" customHeight="1">
      <c r="B79" s="23"/>
      <c r="D79" s="17"/>
      <c r="E79" s="17"/>
      <c r="F79" s="17"/>
      <c r="G79" s="17"/>
    </row>
    <row r="80" spans="1:258" ht="21.6">
      <c r="A80" s="28"/>
      <c r="B80" s="29"/>
      <c r="D80" s="17"/>
      <c r="E80" s="17"/>
      <c r="F80" s="17"/>
      <c r="G80" s="17"/>
    </row>
    <row r="81" spans="1:1">
      <c r="A81" s="31"/>
    </row>
  </sheetData>
  <mergeCells count="6">
    <mergeCell ref="F34:G34"/>
    <mergeCell ref="F3:H3"/>
    <mergeCell ref="G1:H1"/>
    <mergeCell ref="A2:H2"/>
    <mergeCell ref="C3:E3"/>
    <mergeCell ref="A32:B32"/>
  </mergeCells>
  <phoneticPr fontId="2" type="noConversion"/>
  <pageMargins left="0.57999999999999996" right="0.42" top="0.4" bottom="0.28000000000000003" header="0.3" footer="0.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3"/>
  <sheetViews>
    <sheetView workbookViewId="0">
      <selection activeCell="E39" sqref="E39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9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9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9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9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9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9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9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9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9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9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9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9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9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9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9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9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9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9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9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9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9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9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9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9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9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9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9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9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9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9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9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9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9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9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9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9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9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9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9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9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9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9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9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9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9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9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9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9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9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9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9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9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9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9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9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9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9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9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9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9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9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9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9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9" style="1"/>
  </cols>
  <sheetData>
    <row r="1" spans="1:9" ht="6.75" customHeight="1">
      <c r="G1" s="237"/>
      <c r="H1" s="238"/>
    </row>
    <row r="2" spans="1:9" ht="30" customHeight="1">
      <c r="A2" s="225" t="s">
        <v>278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154"/>
      <c r="B3" s="154"/>
      <c r="C3" s="225" t="s">
        <v>154</v>
      </c>
      <c r="D3" s="232"/>
      <c r="E3" s="243"/>
      <c r="F3" s="253" t="s">
        <v>146</v>
      </c>
      <c r="G3" s="232"/>
      <c r="H3" s="233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</v>
      </c>
      <c r="E4" s="124" t="s">
        <v>344</v>
      </c>
      <c r="F4" s="121" t="s">
        <v>152</v>
      </c>
      <c r="G4" s="56" t="s">
        <v>153</v>
      </c>
      <c r="H4" s="124" t="s">
        <v>344</v>
      </c>
    </row>
    <row r="5" spans="1:9" ht="23.1" customHeight="1">
      <c r="A5" s="65" t="s">
        <v>304</v>
      </c>
      <c r="B5" s="12" t="s">
        <v>305</v>
      </c>
      <c r="C5" s="112">
        <v>130</v>
      </c>
      <c r="D5" s="111"/>
      <c r="E5" s="145"/>
      <c r="F5" s="142"/>
      <c r="G5" s="111"/>
      <c r="H5" s="118"/>
    </row>
    <row r="6" spans="1:9" ht="23.1" customHeight="1">
      <c r="A6" s="65" t="s">
        <v>304</v>
      </c>
      <c r="B6" s="12" t="s">
        <v>306</v>
      </c>
      <c r="C6" s="113">
        <v>3000</v>
      </c>
      <c r="D6" s="111"/>
      <c r="E6" s="145"/>
      <c r="F6" s="142"/>
      <c r="G6" s="111"/>
      <c r="H6" s="120"/>
    </row>
    <row r="7" spans="1:9" ht="23.1" customHeight="1">
      <c r="A7" s="65" t="s">
        <v>307</v>
      </c>
      <c r="B7" s="12" t="s">
        <v>308</v>
      </c>
      <c r="C7" s="113">
        <v>4100</v>
      </c>
      <c r="D7" s="111"/>
      <c r="E7" s="145"/>
      <c r="F7" s="142"/>
      <c r="G7" s="111"/>
      <c r="H7" s="120"/>
      <c r="I7" s="45"/>
    </row>
    <row r="8" spans="1:9" ht="23.1" customHeight="1">
      <c r="A8" s="65" t="s">
        <v>309</v>
      </c>
      <c r="B8" s="12" t="s">
        <v>310</v>
      </c>
      <c r="C8" s="113">
        <v>3000</v>
      </c>
      <c r="D8" s="111"/>
      <c r="E8" s="145"/>
      <c r="F8" s="142"/>
      <c r="G8" s="111"/>
      <c r="H8" s="120"/>
      <c r="I8" s="45"/>
    </row>
    <row r="9" spans="1:9" ht="23.1" customHeight="1">
      <c r="A9" s="89" t="s">
        <v>309</v>
      </c>
      <c r="B9" s="156" t="s">
        <v>311</v>
      </c>
      <c r="C9" s="114"/>
      <c r="D9" s="115"/>
      <c r="E9" s="146"/>
      <c r="F9" s="143"/>
      <c r="G9" s="115">
        <v>5550</v>
      </c>
      <c r="H9" s="119"/>
    </row>
    <row r="10" spans="1:9" ht="23.1" customHeight="1">
      <c r="A10" s="65" t="s">
        <v>312</v>
      </c>
      <c r="B10" s="12" t="s">
        <v>313</v>
      </c>
      <c r="C10" s="113">
        <v>104</v>
      </c>
      <c r="D10" s="111"/>
      <c r="E10" s="145"/>
      <c r="F10" s="142"/>
      <c r="G10" s="111"/>
      <c r="H10" s="120"/>
    </row>
    <row r="11" spans="1:9" ht="23.1" customHeight="1">
      <c r="A11" s="65" t="s">
        <v>314</v>
      </c>
      <c r="B11" s="12" t="s">
        <v>315</v>
      </c>
      <c r="C11" s="113">
        <v>3000</v>
      </c>
      <c r="D11" s="111"/>
      <c r="E11" s="145"/>
      <c r="F11" s="142"/>
      <c r="G11" s="111"/>
      <c r="H11" s="120"/>
    </row>
    <row r="12" spans="1:9" ht="23.1" customHeight="1">
      <c r="A12" s="65" t="s">
        <v>314</v>
      </c>
      <c r="B12" s="12" t="s">
        <v>316</v>
      </c>
      <c r="C12" s="113">
        <v>3000</v>
      </c>
      <c r="D12" s="111"/>
      <c r="E12" s="145"/>
      <c r="F12" s="142"/>
      <c r="G12" s="111"/>
      <c r="H12" s="120"/>
    </row>
    <row r="13" spans="1:9" ht="23.1" customHeight="1">
      <c r="A13" s="65" t="s">
        <v>317</v>
      </c>
      <c r="B13" s="12" t="s">
        <v>318</v>
      </c>
      <c r="C13" s="113">
        <v>5120</v>
      </c>
      <c r="D13" s="111"/>
      <c r="E13" s="145"/>
      <c r="F13" s="142"/>
      <c r="G13" s="111"/>
      <c r="H13" s="120"/>
    </row>
    <row r="14" spans="1:9" ht="23.1" customHeight="1">
      <c r="A14" s="65" t="s">
        <v>321</v>
      </c>
      <c r="B14" s="12" t="s">
        <v>322</v>
      </c>
      <c r="C14" s="113">
        <v>5000</v>
      </c>
      <c r="D14" s="111"/>
      <c r="E14" s="145"/>
      <c r="F14" s="142"/>
      <c r="G14" s="111"/>
      <c r="H14" s="120"/>
    </row>
    <row r="15" spans="1:9" ht="23.1" customHeight="1">
      <c r="A15" s="86" t="s">
        <v>321</v>
      </c>
      <c r="B15" s="87" t="s">
        <v>323</v>
      </c>
      <c r="C15" s="149"/>
      <c r="D15" s="150"/>
      <c r="E15" s="151"/>
      <c r="F15" s="152"/>
      <c r="G15" s="150">
        <v>8640</v>
      </c>
      <c r="H15" s="153"/>
    </row>
    <row r="16" spans="1:9" ht="23.1" customHeight="1">
      <c r="A16" s="65" t="s">
        <v>321</v>
      </c>
      <c r="B16" s="12" t="s">
        <v>324</v>
      </c>
      <c r="C16" s="113"/>
      <c r="D16" s="111">
        <v>13000</v>
      </c>
      <c r="E16" s="157" t="s">
        <v>350</v>
      </c>
      <c r="F16" s="142"/>
      <c r="G16" s="111"/>
      <c r="H16" s="120"/>
    </row>
    <row r="17" spans="1:8" ht="23.1" customHeight="1">
      <c r="A17" s="65" t="s">
        <v>321</v>
      </c>
      <c r="B17" s="12" t="s">
        <v>325</v>
      </c>
      <c r="C17" s="113"/>
      <c r="D17" s="111">
        <v>5040</v>
      </c>
      <c r="E17" s="157" t="s">
        <v>350</v>
      </c>
      <c r="F17" s="142"/>
      <c r="G17" s="111"/>
      <c r="H17" s="120"/>
    </row>
    <row r="18" spans="1:8" ht="23.1" customHeight="1">
      <c r="A18" s="65" t="s">
        <v>320</v>
      </c>
      <c r="B18" s="12" t="s">
        <v>337</v>
      </c>
      <c r="C18" s="113"/>
      <c r="D18" s="111">
        <v>11094</v>
      </c>
      <c r="E18" s="157" t="s">
        <v>346</v>
      </c>
      <c r="F18" s="142"/>
      <c r="G18" s="111"/>
      <c r="H18" s="120"/>
    </row>
    <row r="19" spans="1:8" ht="23.1" customHeight="1">
      <c r="A19" s="65" t="s">
        <v>320</v>
      </c>
      <c r="B19" s="49" t="s">
        <v>326</v>
      </c>
      <c r="C19" s="113"/>
      <c r="D19" s="111">
        <v>61450</v>
      </c>
      <c r="E19" s="157"/>
      <c r="F19" s="142"/>
      <c r="G19" s="111"/>
      <c r="H19" s="120"/>
    </row>
    <row r="20" spans="1:8" ht="23.1" customHeight="1">
      <c r="A20" s="65" t="s">
        <v>327</v>
      </c>
      <c r="B20" s="12" t="s">
        <v>328</v>
      </c>
      <c r="C20" s="113">
        <v>5000</v>
      </c>
      <c r="D20" s="111"/>
      <c r="E20" s="157"/>
      <c r="F20" s="142"/>
      <c r="G20" s="111"/>
      <c r="H20" s="120"/>
    </row>
    <row r="21" spans="1:8" ht="23.1" customHeight="1">
      <c r="A21" s="65" t="s">
        <v>327</v>
      </c>
      <c r="B21" s="12" t="s">
        <v>329</v>
      </c>
      <c r="C21" s="113">
        <v>500</v>
      </c>
      <c r="D21" s="111"/>
      <c r="E21" s="157"/>
      <c r="F21" s="142"/>
      <c r="G21" s="111"/>
      <c r="H21" s="120"/>
    </row>
    <row r="22" spans="1:8" ht="23.1" customHeight="1">
      <c r="A22" s="65" t="s">
        <v>327</v>
      </c>
      <c r="B22" s="12" t="s">
        <v>330</v>
      </c>
      <c r="C22" s="113"/>
      <c r="D22" s="111">
        <v>4000</v>
      </c>
      <c r="E22" s="157" t="s">
        <v>348</v>
      </c>
      <c r="F22" s="142"/>
      <c r="G22" s="111"/>
      <c r="H22" s="120"/>
    </row>
    <row r="23" spans="1:8" ht="23.1" customHeight="1">
      <c r="A23" s="65" t="s">
        <v>331</v>
      </c>
      <c r="B23" s="12" t="s">
        <v>422</v>
      </c>
      <c r="C23" s="113"/>
      <c r="D23" s="111">
        <v>5200</v>
      </c>
      <c r="E23" s="157" t="s">
        <v>348</v>
      </c>
      <c r="F23" s="142"/>
      <c r="G23" s="111"/>
      <c r="H23" s="120"/>
    </row>
    <row r="24" spans="1:8" ht="23.1" customHeight="1">
      <c r="A24" s="65" t="s">
        <v>332</v>
      </c>
      <c r="B24" s="12" t="s">
        <v>333</v>
      </c>
      <c r="C24" s="113"/>
      <c r="D24" s="111">
        <v>20000</v>
      </c>
      <c r="E24" s="157" t="s">
        <v>347</v>
      </c>
      <c r="F24" s="142"/>
      <c r="G24" s="111"/>
      <c r="H24" s="120"/>
    </row>
    <row r="25" spans="1:8" ht="23.1" customHeight="1">
      <c r="A25" s="89" t="s">
        <v>331</v>
      </c>
      <c r="B25" s="156" t="s">
        <v>351</v>
      </c>
      <c r="C25" s="114"/>
      <c r="D25" s="115"/>
      <c r="E25" s="159"/>
      <c r="F25" s="143"/>
      <c r="G25" s="115">
        <v>10000</v>
      </c>
      <c r="H25" s="119"/>
    </row>
    <row r="26" spans="1:8" ht="23.1" customHeight="1">
      <c r="A26" s="65" t="s">
        <v>331</v>
      </c>
      <c r="B26" s="12" t="s">
        <v>334</v>
      </c>
      <c r="C26" s="113"/>
      <c r="D26" s="111">
        <v>12000</v>
      </c>
      <c r="E26" s="157" t="s">
        <v>347</v>
      </c>
      <c r="F26" s="142"/>
      <c r="G26" s="111"/>
      <c r="H26" s="120"/>
    </row>
    <row r="27" spans="1:8" ht="23.1" customHeight="1">
      <c r="A27" s="65" t="s">
        <v>331</v>
      </c>
      <c r="B27" s="12" t="s">
        <v>335</v>
      </c>
      <c r="C27" s="113"/>
      <c r="D27" s="111">
        <v>3800</v>
      </c>
      <c r="E27" s="157" t="s">
        <v>347</v>
      </c>
      <c r="F27" s="142"/>
      <c r="G27" s="111"/>
      <c r="H27" s="120"/>
    </row>
    <row r="28" spans="1:8" ht="23.1" customHeight="1">
      <c r="A28" s="65" t="s">
        <v>331</v>
      </c>
      <c r="B28" s="12" t="s">
        <v>336</v>
      </c>
      <c r="C28" s="113"/>
      <c r="D28" s="111">
        <v>1050</v>
      </c>
      <c r="E28" s="157" t="s">
        <v>352</v>
      </c>
      <c r="F28" s="142"/>
      <c r="G28" s="111"/>
      <c r="H28" s="120"/>
    </row>
    <row r="29" spans="1:8" ht="23.1" customHeight="1">
      <c r="A29" s="65" t="s">
        <v>338</v>
      </c>
      <c r="B29" s="12" t="s">
        <v>339</v>
      </c>
      <c r="C29" s="113">
        <v>3000</v>
      </c>
      <c r="D29" s="111"/>
      <c r="E29" s="157"/>
      <c r="F29" s="142"/>
      <c r="G29" s="111"/>
      <c r="H29" s="120"/>
    </row>
    <row r="30" spans="1:8" ht="23.1" customHeight="1">
      <c r="A30" s="65"/>
      <c r="B30" s="12" t="s">
        <v>340</v>
      </c>
      <c r="C30" s="113"/>
      <c r="D30" s="111">
        <v>5547</v>
      </c>
      <c r="E30" s="157" t="s">
        <v>346</v>
      </c>
      <c r="F30" s="142"/>
      <c r="G30" s="111"/>
      <c r="H30" s="120"/>
    </row>
    <row r="31" spans="1:8" ht="23.1" customHeight="1">
      <c r="A31" s="65"/>
      <c r="B31" s="12"/>
      <c r="C31" s="113"/>
      <c r="D31" s="111"/>
      <c r="E31" s="145"/>
      <c r="F31" s="142"/>
      <c r="G31" s="111"/>
      <c r="H31" s="120"/>
    </row>
    <row r="32" spans="1:8" ht="23.1" customHeight="1">
      <c r="A32" s="215" t="s">
        <v>341</v>
      </c>
      <c r="B32" s="250"/>
      <c r="C32" s="113">
        <f>'103 上收支明細'!C32+SUM('103 上收支明細_2'!C5:C31)</f>
        <v>205754</v>
      </c>
      <c r="D32" s="111">
        <f>'103 上收支明細'!D32+SUM(D5:D31)</f>
        <v>194230</v>
      </c>
      <c r="E32" s="145"/>
      <c r="F32" s="142">
        <f>'103 上收支明細'!F32+SUM(F5:F31)</f>
        <v>81000</v>
      </c>
      <c r="G32" s="111">
        <f>SUM(G5:G31)</f>
        <v>24190</v>
      </c>
      <c r="H32" s="120"/>
    </row>
    <row r="33" spans="1:8" ht="23.1" customHeight="1">
      <c r="A33" s="215" t="s">
        <v>342</v>
      </c>
      <c r="B33" s="250"/>
      <c r="C33" s="259">
        <f>C32-D32</f>
        <v>11524</v>
      </c>
      <c r="D33" s="260"/>
      <c r="E33" s="261"/>
      <c r="F33" s="262">
        <f>F32-G32</f>
        <v>56810</v>
      </c>
      <c r="G33" s="255"/>
      <c r="H33" s="263"/>
    </row>
    <row r="34" spans="1:8" s="36" customFormat="1" ht="26.1" customHeight="1">
      <c r="A34" s="215" t="s">
        <v>272</v>
      </c>
      <c r="B34" s="250"/>
      <c r="C34" s="254">
        <f>'103 上收支明細'!E5++'103 上收支明細_2'!C33:E33</f>
        <v>76051</v>
      </c>
      <c r="D34" s="255"/>
      <c r="E34" s="256"/>
      <c r="F34" s="257">
        <f>'103 上收支明細'!H5+F33</f>
        <v>183250</v>
      </c>
      <c r="G34" s="257"/>
      <c r="H34" s="258"/>
    </row>
    <row r="35" spans="1:8" s="36" customFormat="1" ht="26.1" customHeight="1">
      <c r="C35" s="139"/>
      <c r="D35" s="140"/>
      <c r="E35" s="140"/>
      <c r="F35" s="140"/>
      <c r="G35" s="140"/>
      <c r="H35" s="141"/>
    </row>
    <row r="36" spans="1:8" ht="26.25" customHeight="1">
      <c r="A36" s="92" t="s">
        <v>126</v>
      </c>
      <c r="B36" s="93"/>
      <c r="C36" s="91" t="s">
        <v>269</v>
      </c>
      <c r="D36" s="17"/>
      <c r="E36" s="17"/>
      <c r="F36" s="17"/>
      <c r="G36" s="17" t="s">
        <v>127</v>
      </c>
      <c r="H36" s="94"/>
    </row>
    <row r="37" spans="1:8" ht="20.100000000000001" customHeight="1">
      <c r="A37" s="14"/>
      <c r="B37" s="15"/>
      <c r="D37" s="17"/>
      <c r="E37" s="17"/>
      <c r="F37" s="17"/>
      <c r="G37" s="17"/>
    </row>
    <row r="38" spans="1:8" ht="20.100000000000001" customHeight="1">
      <c r="A38" s="14"/>
      <c r="B38" s="15"/>
      <c r="D38" s="17"/>
      <c r="E38" s="17"/>
      <c r="F38" s="17"/>
      <c r="G38" s="17"/>
    </row>
    <row r="39" spans="1:8" ht="20.100000000000001" customHeight="1">
      <c r="A39" s="14"/>
      <c r="B39" s="19"/>
      <c r="C39" s="20"/>
      <c r="D39" s="17"/>
      <c r="E39" s="17" t="s">
        <v>428</v>
      </c>
      <c r="F39" s="17"/>
      <c r="G39" s="17"/>
    </row>
    <row r="40" spans="1:8" ht="20.100000000000001" customHeight="1">
      <c r="A40" s="14"/>
      <c r="B40" s="15"/>
      <c r="D40" s="17"/>
      <c r="E40" s="17"/>
      <c r="F40" s="17"/>
      <c r="G40" s="17"/>
    </row>
    <row r="41" spans="1:8">
      <c r="A41" s="14"/>
      <c r="B41" s="15"/>
      <c r="D41" s="17"/>
      <c r="E41" s="17"/>
      <c r="F41" s="17"/>
      <c r="G41" s="17"/>
    </row>
    <row r="42" spans="1:8">
      <c r="A42" s="14"/>
      <c r="B42" s="15"/>
      <c r="D42" s="17"/>
      <c r="E42" s="17"/>
      <c r="F42" s="17"/>
      <c r="G42" s="17"/>
    </row>
    <row r="43" spans="1:8">
      <c r="A43" s="14"/>
      <c r="B43" s="15"/>
      <c r="D43" s="17"/>
      <c r="E43" s="17"/>
      <c r="F43" s="17"/>
      <c r="G43" s="17"/>
    </row>
    <row r="44" spans="1:8" ht="18">
      <c r="A44" s="14"/>
      <c r="B44" s="21"/>
      <c r="D44" s="17"/>
      <c r="E44" s="17"/>
      <c r="F44" s="17"/>
      <c r="G44" s="17"/>
    </row>
    <row r="45" spans="1:8">
      <c r="A45" s="14"/>
      <c r="B45" s="15"/>
      <c r="D45" s="17"/>
      <c r="E45" s="17"/>
      <c r="F45" s="17"/>
      <c r="G45" s="17"/>
    </row>
    <row r="46" spans="1:8">
      <c r="A46" s="14"/>
      <c r="B46" s="23"/>
      <c r="C46" s="17"/>
      <c r="D46" s="17"/>
      <c r="E46" s="17"/>
      <c r="F46" s="17"/>
      <c r="G46" s="17"/>
    </row>
    <row r="47" spans="1:8" ht="18.75" customHeight="1">
      <c r="A47" s="14"/>
      <c r="B47" s="23"/>
      <c r="C47" s="17"/>
      <c r="D47" s="17"/>
      <c r="E47" s="17"/>
      <c r="F47" s="17"/>
      <c r="G47" s="17"/>
    </row>
    <row r="48" spans="1:8" ht="18.75" customHeight="1">
      <c r="A48" s="14"/>
      <c r="B48" s="23"/>
      <c r="C48" s="17"/>
      <c r="D48" s="17"/>
      <c r="E48" s="17"/>
      <c r="F48" s="17"/>
      <c r="G48" s="17"/>
    </row>
    <row r="49" spans="1:7" ht="18.75" customHeight="1">
      <c r="A49" s="14"/>
      <c r="B49" s="23"/>
      <c r="C49" s="17"/>
      <c r="D49" s="17"/>
      <c r="E49" s="17"/>
      <c r="F49" s="17"/>
      <c r="G49" s="17"/>
    </row>
    <row r="50" spans="1:7" ht="18.75" customHeight="1">
      <c r="A50" s="14"/>
      <c r="B50" s="23"/>
      <c r="C50" s="17"/>
      <c r="D50" s="17"/>
      <c r="E50" s="17"/>
      <c r="F50" s="17"/>
      <c r="G50" s="17"/>
    </row>
    <row r="51" spans="1:7" ht="18.75" customHeight="1">
      <c r="A51" s="14"/>
      <c r="B51" s="23"/>
      <c r="C51" s="17"/>
      <c r="D51" s="17"/>
      <c r="E51" s="17"/>
      <c r="F51" s="17"/>
      <c r="G51" s="17"/>
    </row>
    <row r="52" spans="1:7" ht="18.75" customHeight="1">
      <c r="A52" s="14"/>
      <c r="B52" s="23"/>
      <c r="C52" s="17"/>
      <c r="D52" s="17"/>
      <c r="E52" s="17"/>
      <c r="F52" s="17"/>
      <c r="G52" s="17"/>
    </row>
    <row r="53" spans="1:7" ht="18.75" customHeight="1">
      <c r="A53" s="14"/>
      <c r="B53" s="23"/>
      <c r="C53" s="17"/>
      <c r="D53" s="17"/>
      <c r="E53" s="17"/>
      <c r="F53" s="17"/>
      <c r="G53" s="17"/>
    </row>
    <row r="54" spans="1:7" ht="18.75" customHeight="1">
      <c r="A54" s="14"/>
      <c r="B54" s="23"/>
      <c r="C54" s="17"/>
      <c r="D54" s="17"/>
      <c r="E54" s="17"/>
      <c r="F54" s="17"/>
      <c r="G54" s="17"/>
    </row>
    <row r="55" spans="1:7" ht="18.75" customHeight="1">
      <c r="A55" s="14"/>
      <c r="B55" s="23"/>
      <c r="C55" s="17"/>
      <c r="D55" s="17"/>
      <c r="E55" s="17"/>
      <c r="F55" s="17"/>
      <c r="G55" s="17"/>
    </row>
    <row r="56" spans="1:7" ht="18.75" customHeight="1">
      <c r="A56" s="14"/>
      <c r="B56" s="23"/>
      <c r="C56" s="17"/>
      <c r="D56" s="17"/>
      <c r="E56" s="17"/>
      <c r="F56" s="17"/>
      <c r="G56" s="17"/>
    </row>
    <row r="57" spans="1:7" ht="18.75" customHeight="1">
      <c r="A57" s="14"/>
      <c r="B57" s="23"/>
      <c r="C57" s="17"/>
      <c r="D57" s="17"/>
      <c r="E57" s="17"/>
      <c r="F57" s="17"/>
      <c r="G57" s="17"/>
    </row>
    <row r="58" spans="1:7" ht="18.75" customHeight="1">
      <c r="A58" s="14"/>
      <c r="B58" s="23"/>
      <c r="C58" s="17"/>
      <c r="D58" s="17"/>
      <c r="E58" s="17"/>
      <c r="F58" s="17"/>
      <c r="G58" s="17"/>
    </row>
    <row r="59" spans="1:7" ht="18.75" customHeight="1">
      <c r="A59" s="14"/>
      <c r="B59" s="23"/>
      <c r="C59" s="17"/>
      <c r="D59" s="17"/>
      <c r="E59" s="17"/>
      <c r="F59" s="17"/>
      <c r="G59" s="17"/>
    </row>
    <row r="60" spans="1:7" ht="18.75" customHeight="1">
      <c r="A60" s="14"/>
      <c r="B60" s="23"/>
      <c r="C60" s="17"/>
      <c r="D60" s="17"/>
      <c r="E60" s="17"/>
      <c r="F60" s="17"/>
      <c r="G60" s="17"/>
    </row>
    <row r="61" spans="1:7" ht="18.75" customHeight="1">
      <c r="A61" s="14"/>
      <c r="B61" s="23"/>
      <c r="C61" s="17"/>
      <c r="D61" s="17"/>
      <c r="E61" s="17"/>
      <c r="F61" s="17"/>
      <c r="G61" s="17"/>
    </row>
    <row r="62" spans="1:7" ht="18.75" customHeight="1">
      <c r="A62" s="14"/>
      <c r="B62" s="23"/>
      <c r="C62" s="17"/>
      <c r="D62" s="17"/>
      <c r="E62" s="17"/>
      <c r="F62" s="17"/>
      <c r="G62" s="17"/>
    </row>
    <row r="63" spans="1:7" ht="18.75" customHeight="1">
      <c r="A63" s="14"/>
      <c r="B63" s="23"/>
      <c r="C63" s="17"/>
      <c r="D63" s="17"/>
      <c r="E63" s="17"/>
      <c r="F63" s="17"/>
      <c r="G63" s="17"/>
    </row>
    <row r="64" spans="1:7" ht="18.75" customHeight="1">
      <c r="A64" s="14"/>
      <c r="B64" s="23"/>
      <c r="C64" s="17"/>
      <c r="D64" s="17"/>
      <c r="E64" s="17"/>
      <c r="F64" s="17"/>
      <c r="G64" s="17"/>
    </row>
    <row r="65" spans="1:258" ht="18.75" customHeight="1">
      <c r="A65" s="14"/>
      <c r="B65" s="23"/>
      <c r="C65" s="17"/>
      <c r="D65" s="17"/>
      <c r="E65" s="17"/>
      <c r="F65" s="17"/>
      <c r="G65" s="17"/>
    </row>
    <row r="66" spans="1:258" ht="18.75" customHeight="1">
      <c r="A66" s="14"/>
      <c r="B66" s="23"/>
      <c r="C66" s="17"/>
      <c r="D66" s="17"/>
      <c r="E66" s="17"/>
      <c r="F66" s="17"/>
      <c r="G66" s="17"/>
    </row>
    <row r="67" spans="1:258" ht="18.75" customHeight="1">
      <c r="A67" s="14"/>
      <c r="B67" s="23"/>
      <c r="C67" s="17"/>
      <c r="D67" s="17"/>
      <c r="E67" s="17"/>
      <c r="F67" s="17"/>
      <c r="G67" s="17"/>
    </row>
    <row r="68" spans="1:258" ht="18.75" customHeight="1">
      <c r="A68" s="14"/>
      <c r="B68" s="23"/>
      <c r="C68" s="17"/>
      <c r="D68" s="17"/>
      <c r="E68" s="17"/>
      <c r="F68" s="17"/>
      <c r="G68" s="17"/>
    </row>
    <row r="69" spans="1:258" ht="18.75" customHeight="1">
      <c r="A69" s="14"/>
      <c r="B69" s="23"/>
      <c r="C69" s="17"/>
      <c r="D69" s="17"/>
      <c r="E69" s="17"/>
      <c r="F69" s="17"/>
      <c r="G69" s="17"/>
    </row>
    <row r="70" spans="1:258" ht="18.75" customHeight="1">
      <c r="A70" s="14"/>
      <c r="B70" s="23"/>
      <c r="C70" s="17"/>
      <c r="D70" s="17"/>
      <c r="E70" s="17"/>
      <c r="F70" s="17"/>
      <c r="G70" s="17"/>
    </row>
    <row r="71" spans="1:258" ht="18.75" customHeight="1">
      <c r="A71" s="14"/>
      <c r="B71" s="23"/>
      <c r="C71" s="17"/>
      <c r="D71" s="17"/>
      <c r="E71" s="17"/>
      <c r="F71" s="17"/>
      <c r="G71" s="17"/>
    </row>
    <row r="72" spans="1:258" ht="18.75" customHeight="1">
      <c r="A72" s="14"/>
      <c r="B72" s="23"/>
      <c r="C72" s="17"/>
      <c r="D72" s="17"/>
      <c r="E72" s="17"/>
      <c r="F72" s="17"/>
      <c r="G72" s="17"/>
    </row>
    <row r="73" spans="1:258" ht="18.75" customHeight="1">
      <c r="A73" s="14"/>
      <c r="B73" s="24"/>
      <c r="C73" s="17"/>
      <c r="D73" s="17"/>
      <c r="E73" s="17"/>
      <c r="F73" s="17"/>
      <c r="G73" s="17"/>
    </row>
    <row r="74" spans="1:258" ht="18.75" customHeight="1">
      <c r="A74" s="14"/>
      <c r="B74" s="24"/>
      <c r="C74" s="17"/>
      <c r="D74" s="17"/>
      <c r="E74" s="17"/>
      <c r="F74" s="17"/>
      <c r="G74" s="17"/>
    </row>
    <row r="75" spans="1:258" ht="18.75" customHeight="1">
      <c r="A75" s="14"/>
      <c r="B75" s="24"/>
      <c r="C75" s="17"/>
      <c r="D75" s="17"/>
      <c r="E75" s="17"/>
      <c r="F75" s="17"/>
      <c r="G75" s="17"/>
    </row>
    <row r="76" spans="1:258" ht="18.75" customHeight="1">
      <c r="A76" s="14"/>
      <c r="B76" s="24"/>
      <c r="C76" s="17"/>
      <c r="D76" s="17"/>
      <c r="E76" s="17"/>
      <c r="F76" s="17"/>
      <c r="G76" s="17"/>
    </row>
    <row r="77" spans="1:258" ht="18.75" customHeight="1">
      <c r="A77" s="14"/>
      <c r="B77" s="24"/>
      <c r="C77" s="17"/>
      <c r="D77" s="17"/>
      <c r="E77" s="17"/>
      <c r="F77" s="17"/>
      <c r="G77" s="17"/>
    </row>
    <row r="78" spans="1:258" ht="18.75" customHeight="1">
      <c r="A78" s="14"/>
      <c r="B78" s="24"/>
      <c r="C78" s="17"/>
      <c r="D78" s="17"/>
      <c r="E78" s="17"/>
      <c r="F78" s="17"/>
      <c r="G78" s="17"/>
    </row>
    <row r="79" spans="1:258" ht="36.75" customHeight="1">
      <c r="A79" s="14"/>
      <c r="B79" s="23"/>
      <c r="C79" s="17"/>
      <c r="D79" s="17"/>
      <c r="E79" s="17"/>
      <c r="F79" s="17"/>
      <c r="G79" s="17"/>
      <c r="H79" s="25"/>
    </row>
    <row r="80" spans="1:258" ht="18.75" customHeight="1">
      <c r="A80" s="24"/>
      <c r="B80" s="2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</row>
    <row r="81" spans="1:7" ht="18.75" customHeight="1">
      <c r="B81" s="23"/>
      <c r="D81" s="17"/>
      <c r="E81" s="17"/>
      <c r="F81" s="17"/>
      <c r="G81" s="17"/>
    </row>
    <row r="82" spans="1:7" ht="21.6">
      <c r="A82" s="28"/>
      <c r="B82" s="29"/>
      <c r="D82" s="17"/>
      <c r="E82" s="17"/>
      <c r="F82" s="17"/>
      <c r="G82" s="17"/>
    </row>
    <row r="83" spans="1:7">
      <c r="A83" s="31"/>
    </row>
  </sheetData>
  <mergeCells count="11">
    <mergeCell ref="A34:B34"/>
    <mergeCell ref="C34:E34"/>
    <mergeCell ref="F34:H34"/>
    <mergeCell ref="G1:H1"/>
    <mergeCell ref="A2:H2"/>
    <mergeCell ref="C3:E3"/>
    <mergeCell ref="A33:B33"/>
    <mergeCell ref="A32:B32"/>
    <mergeCell ref="C33:E33"/>
    <mergeCell ref="F3:H3"/>
    <mergeCell ref="F33:H33"/>
  </mergeCells>
  <phoneticPr fontId="2" type="noConversion"/>
  <pageMargins left="0.57999999999999996" right="0.42" top="0.4" bottom="0.26" header="0.3" footer="0.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0"/>
  <sheetViews>
    <sheetView topLeftCell="A16" workbookViewId="0">
      <selection activeCell="E5" sqref="E5"/>
    </sheetView>
  </sheetViews>
  <sheetFormatPr defaultRowHeight="15.6"/>
  <cols>
    <col min="1" max="1" width="11.109375" style="27" customWidth="1"/>
    <col min="2" max="2" width="24.77734375" style="1" customWidth="1"/>
    <col min="3" max="3" width="9.77734375" style="16" customWidth="1"/>
    <col min="4" max="7" width="9.77734375" style="18" customWidth="1"/>
    <col min="8" max="8" width="9.77734375" style="1" customWidth="1"/>
    <col min="9" max="258" width="9" style="1"/>
    <col min="259" max="259" width="11.109375" style="1" customWidth="1"/>
    <col min="260" max="260" width="24.77734375" style="1" customWidth="1"/>
    <col min="261" max="262" width="13.6640625" style="1" customWidth="1"/>
    <col min="263" max="263" width="13.88671875" style="1" customWidth="1"/>
    <col min="264" max="264" width="16.33203125" style="1" customWidth="1"/>
    <col min="265" max="514" width="9" style="1"/>
    <col min="515" max="515" width="11.109375" style="1" customWidth="1"/>
    <col min="516" max="516" width="24.77734375" style="1" customWidth="1"/>
    <col min="517" max="518" width="13.6640625" style="1" customWidth="1"/>
    <col min="519" max="519" width="13.88671875" style="1" customWidth="1"/>
    <col min="520" max="520" width="16.33203125" style="1" customWidth="1"/>
    <col min="521" max="770" width="9" style="1"/>
    <col min="771" max="771" width="11.109375" style="1" customWidth="1"/>
    <col min="772" max="772" width="24.77734375" style="1" customWidth="1"/>
    <col min="773" max="774" width="13.6640625" style="1" customWidth="1"/>
    <col min="775" max="775" width="13.88671875" style="1" customWidth="1"/>
    <col min="776" max="776" width="16.33203125" style="1" customWidth="1"/>
    <col min="777" max="1026" width="9" style="1"/>
    <col min="1027" max="1027" width="11.109375" style="1" customWidth="1"/>
    <col min="1028" max="1028" width="24.77734375" style="1" customWidth="1"/>
    <col min="1029" max="1030" width="13.6640625" style="1" customWidth="1"/>
    <col min="1031" max="1031" width="13.88671875" style="1" customWidth="1"/>
    <col min="1032" max="1032" width="16.33203125" style="1" customWidth="1"/>
    <col min="1033" max="1282" width="9" style="1"/>
    <col min="1283" max="1283" width="11.109375" style="1" customWidth="1"/>
    <col min="1284" max="1284" width="24.77734375" style="1" customWidth="1"/>
    <col min="1285" max="1286" width="13.6640625" style="1" customWidth="1"/>
    <col min="1287" max="1287" width="13.88671875" style="1" customWidth="1"/>
    <col min="1288" max="1288" width="16.33203125" style="1" customWidth="1"/>
    <col min="1289" max="1538" width="9" style="1"/>
    <col min="1539" max="1539" width="11.109375" style="1" customWidth="1"/>
    <col min="1540" max="1540" width="24.77734375" style="1" customWidth="1"/>
    <col min="1541" max="1542" width="13.6640625" style="1" customWidth="1"/>
    <col min="1543" max="1543" width="13.88671875" style="1" customWidth="1"/>
    <col min="1544" max="1544" width="16.33203125" style="1" customWidth="1"/>
    <col min="1545" max="1794" width="9" style="1"/>
    <col min="1795" max="1795" width="11.109375" style="1" customWidth="1"/>
    <col min="1796" max="1796" width="24.77734375" style="1" customWidth="1"/>
    <col min="1797" max="1798" width="13.6640625" style="1" customWidth="1"/>
    <col min="1799" max="1799" width="13.88671875" style="1" customWidth="1"/>
    <col min="1800" max="1800" width="16.33203125" style="1" customWidth="1"/>
    <col min="1801" max="2050" width="9" style="1"/>
    <col min="2051" max="2051" width="11.109375" style="1" customWidth="1"/>
    <col min="2052" max="2052" width="24.77734375" style="1" customWidth="1"/>
    <col min="2053" max="2054" width="13.6640625" style="1" customWidth="1"/>
    <col min="2055" max="2055" width="13.88671875" style="1" customWidth="1"/>
    <col min="2056" max="2056" width="16.33203125" style="1" customWidth="1"/>
    <col min="2057" max="2306" width="9" style="1"/>
    <col min="2307" max="2307" width="11.109375" style="1" customWidth="1"/>
    <col min="2308" max="2308" width="24.77734375" style="1" customWidth="1"/>
    <col min="2309" max="2310" width="13.6640625" style="1" customWidth="1"/>
    <col min="2311" max="2311" width="13.88671875" style="1" customWidth="1"/>
    <col min="2312" max="2312" width="16.33203125" style="1" customWidth="1"/>
    <col min="2313" max="2562" width="9" style="1"/>
    <col min="2563" max="2563" width="11.109375" style="1" customWidth="1"/>
    <col min="2564" max="2564" width="24.77734375" style="1" customWidth="1"/>
    <col min="2565" max="2566" width="13.6640625" style="1" customWidth="1"/>
    <col min="2567" max="2567" width="13.88671875" style="1" customWidth="1"/>
    <col min="2568" max="2568" width="16.33203125" style="1" customWidth="1"/>
    <col min="2569" max="2818" width="9" style="1"/>
    <col min="2819" max="2819" width="11.109375" style="1" customWidth="1"/>
    <col min="2820" max="2820" width="24.77734375" style="1" customWidth="1"/>
    <col min="2821" max="2822" width="13.6640625" style="1" customWidth="1"/>
    <col min="2823" max="2823" width="13.88671875" style="1" customWidth="1"/>
    <col min="2824" max="2824" width="16.33203125" style="1" customWidth="1"/>
    <col min="2825" max="3074" width="9" style="1"/>
    <col min="3075" max="3075" width="11.109375" style="1" customWidth="1"/>
    <col min="3076" max="3076" width="24.77734375" style="1" customWidth="1"/>
    <col min="3077" max="3078" width="13.6640625" style="1" customWidth="1"/>
    <col min="3079" max="3079" width="13.88671875" style="1" customWidth="1"/>
    <col min="3080" max="3080" width="16.33203125" style="1" customWidth="1"/>
    <col min="3081" max="3330" width="9" style="1"/>
    <col min="3331" max="3331" width="11.109375" style="1" customWidth="1"/>
    <col min="3332" max="3332" width="24.77734375" style="1" customWidth="1"/>
    <col min="3333" max="3334" width="13.6640625" style="1" customWidth="1"/>
    <col min="3335" max="3335" width="13.88671875" style="1" customWidth="1"/>
    <col min="3336" max="3336" width="16.33203125" style="1" customWidth="1"/>
    <col min="3337" max="3586" width="9" style="1"/>
    <col min="3587" max="3587" width="11.109375" style="1" customWidth="1"/>
    <col min="3588" max="3588" width="24.77734375" style="1" customWidth="1"/>
    <col min="3589" max="3590" width="13.6640625" style="1" customWidth="1"/>
    <col min="3591" max="3591" width="13.88671875" style="1" customWidth="1"/>
    <col min="3592" max="3592" width="16.33203125" style="1" customWidth="1"/>
    <col min="3593" max="3842" width="9" style="1"/>
    <col min="3843" max="3843" width="11.109375" style="1" customWidth="1"/>
    <col min="3844" max="3844" width="24.77734375" style="1" customWidth="1"/>
    <col min="3845" max="3846" width="13.6640625" style="1" customWidth="1"/>
    <col min="3847" max="3847" width="13.88671875" style="1" customWidth="1"/>
    <col min="3848" max="3848" width="16.33203125" style="1" customWidth="1"/>
    <col min="3849" max="4098" width="9" style="1"/>
    <col min="4099" max="4099" width="11.109375" style="1" customWidth="1"/>
    <col min="4100" max="4100" width="24.77734375" style="1" customWidth="1"/>
    <col min="4101" max="4102" width="13.6640625" style="1" customWidth="1"/>
    <col min="4103" max="4103" width="13.88671875" style="1" customWidth="1"/>
    <col min="4104" max="4104" width="16.33203125" style="1" customWidth="1"/>
    <col min="4105" max="4354" width="9" style="1"/>
    <col min="4355" max="4355" width="11.109375" style="1" customWidth="1"/>
    <col min="4356" max="4356" width="24.77734375" style="1" customWidth="1"/>
    <col min="4357" max="4358" width="13.6640625" style="1" customWidth="1"/>
    <col min="4359" max="4359" width="13.88671875" style="1" customWidth="1"/>
    <col min="4360" max="4360" width="16.33203125" style="1" customWidth="1"/>
    <col min="4361" max="4610" width="9" style="1"/>
    <col min="4611" max="4611" width="11.109375" style="1" customWidth="1"/>
    <col min="4612" max="4612" width="24.77734375" style="1" customWidth="1"/>
    <col min="4613" max="4614" width="13.6640625" style="1" customWidth="1"/>
    <col min="4615" max="4615" width="13.88671875" style="1" customWidth="1"/>
    <col min="4616" max="4616" width="16.33203125" style="1" customWidth="1"/>
    <col min="4617" max="4866" width="9" style="1"/>
    <col min="4867" max="4867" width="11.109375" style="1" customWidth="1"/>
    <col min="4868" max="4868" width="24.77734375" style="1" customWidth="1"/>
    <col min="4869" max="4870" width="13.6640625" style="1" customWidth="1"/>
    <col min="4871" max="4871" width="13.88671875" style="1" customWidth="1"/>
    <col min="4872" max="4872" width="16.33203125" style="1" customWidth="1"/>
    <col min="4873" max="5122" width="9" style="1"/>
    <col min="5123" max="5123" width="11.109375" style="1" customWidth="1"/>
    <col min="5124" max="5124" width="24.77734375" style="1" customWidth="1"/>
    <col min="5125" max="5126" width="13.6640625" style="1" customWidth="1"/>
    <col min="5127" max="5127" width="13.88671875" style="1" customWidth="1"/>
    <col min="5128" max="5128" width="16.33203125" style="1" customWidth="1"/>
    <col min="5129" max="5378" width="9" style="1"/>
    <col min="5379" max="5379" width="11.109375" style="1" customWidth="1"/>
    <col min="5380" max="5380" width="24.77734375" style="1" customWidth="1"/>
    <col min="5381" max="5382" width="13.6640625" style="1" customWidth="1"/>
    <col min="5383" max="5383" width="13.88671875" style="1" customWidth="1"/>
    <col min="5384" max="5384" width="16.33203125" style="1" customWidth="1"/>
    <col min="5385" max="5634" width="9" style="1"/>
    <col min="5635" max="5635" width="11.109375" style="1" customWidth="1"/>
    <col min="5636" max="5636" width="24.77734375" style="1" customWidth="1"/>
    <col min="5637" max="5638" width="13.6640625" style="1" customWidth="1"/>
    <col min="5639" max="5639" width="13.88671875" style="1" customWidth="1"/>
    <col min="5640" max="5640" width="16.33203125" style="1" customWidth="1"/>
    <col min="5641" max="5890" width="9" style="1"/>
    <col min="5891" max="5891" width="11.109375" style="1" customWidth="1"/>
    <col min="5892" max="5892" width="24.77734375" style="1" customWidth="1"/>
    <col min="5893" max="5894" width="13.6640625" style="1" customWidth="1"/>
    <col min="5895" max="5895" width="13.88671875" style="1" customWidth="1"/>
    <col min="5896" max="5896" width="16.33203125" style="1" customWidth="1"/>
    <col min="5897" max="6146" width="9" style="1"/>
    <col min="6147" max="6147" width="11.109375" style="1" customWidth="1"/>
    <col min="6148" max="6148" width="24.77734375" style="1" customWidth="1"/>
    <col min="6149" max="6150" width="13.6640625" style="1" customWidth="1"/>
    <col min="6151" max="6151" width="13.88671875" style="1" customWidth="1"/>
    <col min="6152" max="6152" width="16.33203125" style="1" customWidth="1"/>
    <col min="6153" max="6402" width="9" style="1"/>
    <col min="6403" max="6403" width="11.109375" style="1" customWidth="1"/>
    <col min="6404" max="6404" width="24.77734375" style="1" customWidth="1"/>
    <col min="6405" max="6406" width="13.6640625" style="1" customWidth="1"/>
    <col min="6407" max="6407" width="13.88671875" style="1" customWidth="1"/>
    <col min="6408" max="6408" width="16.33203125" style="1" customWidth="1"/>
    <col min="6409" max="6658" width="9" style="1"/>
    <col min="6659" max="6659" width="11.109375" style="1" customWidth="1"/>
    <col min="6660" max="6660" width="24.77734375" style="1" customWidth="1"/>
    <col min="6661" max="6662" width="13.6640625" style="1" customWidth="1"/>
    <col min="6663" max="6663" width="13.88671875" style="1" customWidth="1"/>
    <col min="6664" max="6664" width="16.33203125" style="1" customWidth="1"/>
    <col min="6665" max="6914" width="9" style="1"/>
    <col min="6915" max="6915" width="11.109375" style="1" customWidth="1"/>
    <col min="6916" max="6916" width="24.77734375" style="1" customWidth="1"/>
    <col min="6917" max="6918" width="13.6640625" style="1" customWidth="1"/>
    <col min="6919" max="6919" width="13.88671875" style="1" customWidth="1"/>
    <col min="6920" max="6920" width="16.33203125" style="1" customWidth="1"/>
    <col min="6921" max="7170" width="9" style="1"/>
    <col min="7171" max="7171" width="11.109375" style="1" customWidth="1"/>
    <col min="7172" max="7172" width="24.77734375" style="1" customWidth="1"/>
    <col min="7173" max="7174" width="13.6640625" style="1" customWidth="1"/>
    <col min="7175" max="7175" width="13.88671875" style="1" customWidth="1"/>
    <col min="7176" max="7176" width="16.33203125" style="1" customWidth="1"/>
    <col min="7177" max="7426" width="9" style="1"/>
    <col min="7427" max="7427" width="11.109375" style="1" customWidth="1"/>
    <col min="7428" max="7428" width="24.77734375" style="1" customWidth="1"/>
    <col min="7429" max="7430" width="13.6640625" style="1" customWidth="1"/>
    <col min="7431" max="7431" width="13.88671875" style="1" customWidth="1"/>
    <col min="7432" max="7432" width="16.33203125" style="1" customWidth="1"/>
    <col min="7433" max="7682" width="9" style="1"/>
    <col min="7683" max="7683" width="11.109375" style="1" customWidth="1"/>
    <col min="7684" max="7684" width="24.77734375" style="1" customWidth="1"/>
    <col min="7685" max="7686" width="13.6640625" style="1" customWidth="1"/>
    <col min="7687" max="7687" width="13.88671875" style="1" customWidth="1"/>
    <col min="7688" max="7688" width="16.33203125" style="1" customWidth="1"/>
    <col min="7689" max="7938" width="9" style="1"/>
    <col min="7939" max="7939" width="11.109375" style="1" customWidth="1"/>
    <col min="7940" max="7940" width="24.77734375" style="1" customWidth="1"/>
    <col min="7941" max="7942" width="13.6640625" style="1" customWidth="1"/>
    <col min="7943" max="7943" width="13.88671875" style="1" customWidth="1"/>
    <col min="7944" max="7944" width="16.33203125" style="1" customWidth="1"/>
    <col min="7945" max="8194" width="9" style="1"/>
    <col min="8195" max="8195" width="11.109375" style="1" customWidth="1"/>
    <col min="8196" max="8196" width="24.77734375" style="1" customWidth="1"/>
    <col min="8197" max="8198" width="13.6640625" style="1" customWidth="1"/>
    <col min="8199" max="8199" width="13.88671875" style="1" customWidth="1"/>
    <col min="8200" max="8200" width="16.33203125" style="1" customWidth="1"/>
    <col min="8201" max="8450" width="9" style="1"/>
    <col min="8451" max="8451" width="11.109375" style="1" customWidth="1"/>
    <col min="8452" max="8452" width="24.77734375" style="1" customWidth="1"/>
    <col min="8453" max="8454" width="13.6640625" style="1" customWidth="1"/>
    <col min="8455" max="8455" width="13.88671875" style="1" customWidth="1"/>
    <col min="8456" max="8456" width="16.33203125" style="1" customWidth="1"/>
    <col min="8457" max="8706" width="9" style="1"/>
    <col min="8707" max="8707" width="11.109375" style="1" customWidth="1"/>
    <col min="8708" max="8708" width="24.77734375" style="1" customWidth="1"/>
    <col min="8709" max="8710" width="13.6640625" style="1" customWidth="1"/>
    <col min="8711" max="8711" width="13.88671875" style="1" customWidth="1"/>
    <col min="8712" max="8712" width="16.33203125" style="1" customWidth="1"/>
    <col min="8713" max="8962" width="9" style="1"/>
    <col min="8963" max="8963" width="11.109375" style="1" customWidth="1"/>
    <col min="8964" max="8964" width="24.77734375" style="1" customWidth="1"/>
    <col min="8965" max="8966" width="13.6640625" style="1" customWidth="1"/>
    <col min="8967" max="8967" width="13.88671875" style="1" customWidth="1"/>
    <col min="8968" max="8968" width="16.33203125" style="1" customWidth="1"/>
    <col min="8969" max="9218" width="9" style="1"/>
    <col min="9219" max="9219" width="11.109375" style="1" customWidth="1"/>
    <col min="9220" max="9220" width="24.77734375" style="1" customWidth="1"/>
    <col min="9221" max="9222" width="13.6640625" style="1" customWidth="1"/>
    <col min="9223" max="9223" width="13.88671875" style="1" customWidth="1"/>
    <col min="9224" max="9224" width="16.33203125" style="1" customWidth="1"/>
    <col min="9225" max="9474" width="9" style="1"/>
    <col min="9475" max="9475" width="11.109375" style="1" customWidth="1"/>
    <col min="9476" max="9476" width="24.77734375" style="1" customWidth="1"/>
    <col min="9477" max="9478" width="13.6640625" style="1" customWidth="1"/>
    <col min="9479" max="9479" width="13.88671875" style="1" customWidth="1"/>
    <col min="9480" max="9480" width="16.33203125" style="1" customWidth="1"/>
    <col min="9481" max="9730" width="9" style="1"/>
    <col min="9731" max="9731" width="11.109375" style="1" customWidth="1"/>
    <col min="9732" max="9732" width="24.77734375" style="1" customWidth="1"/>
    <col min="9733" max="9734" width="13.6640625" style="1" customWidth="1"/>
    <col min="9735" max="9735" width="13.88671875" style="1" customWidth="1"/>
    <col min="9736" max="9736" width="16.33203125" style="1" customWidth="1"/>
    <col min="9737" max="9986" width="9" style="1"/>
    <col min="9987" max="9987" width="11.109375" style="1" customWidth="1"/>
    <col min="9988" max="9988" width="24.77734375" style="1" customWidth="1"/>
    <col min="9989" max="9990" width="13.6640625" style="1" customWidth="1"/>
    <col min="9991" max="9991" width="13.88671875" style="1" customWidth="1"/>
    <col min="9992" max="9992" width="16.33203125" style="1" customWidth="1"/>
    <col min="9993" max="10242" width="9" style="1"/>
    <col min="10243" max="10243" width="11.109375" style="1" customWidth="1"/>
    <col min="10244" max="10244" width="24.77734375" style="1" customWidth="1"/>
    <col min="10245" max="10246" width="13.6640625" style="1" customWidth="1"/>
    <col min="10247" max="10247" width="13.88671875" style="1" customWidth="1"/>
    <col min="10248" max="10248" width="16.33203125" style="1" customWidth="1"/>
    <col min="10249" max="10498" width="9" style="1"/>
    <col min="10499" max="10499" width="11.109375" style="1" customWidth="1"/>
    <col min="10500" max="10500" width="24.77734375" style="1" customWidth="1"/>
    <col min="10501" max="10502" width="13.6640625" style="1" customWidth="1"/>
    <col min="10503" max="10503" width="13.88671875" style="1" customWidth="1"/>
    <col min="10504" max="10504" width="16.33203125" style="1" customWidth="1"/>
    <col min="10505" max="10754" width="9" style="1"/>
    <col min="10755" max="10755" width="11.109375" style="1" customWidth="1"/>
    <col min="10756" max="10756" width="24.77734375" style="1" customWidth="1"/>
    <col min="10757" max="10758" width="13.6640625" style="1" customWidth="1"/>
    <col min="10759" max="10759" width="13.88671875" style="1" customWidth="1"/>
    <col min="10760" max="10760" width="16.33203125" style="1" customWidth="1"/>
    <col min="10761" max="11010" width="9" style="1"/>
    <col min="11011" max="11011" width="11.109375" style="1" customWidth="1"/>
    <col min="11012" max="11012" width="24.77734375" style="1" customWidth="1"/>
    <col min="11013" max="11014" width="13.6640625" style="1" customWidth="1"/>
    <col min="11015" max="11015" width="13.88671875" style="1" customWidth="1"/>
    <col min="11016" max="11016" width="16.33203125" style="1" customWidth="1"/>
    <col min="11017" max="11266" width="9" style="1"/>
    <col min="11267" max="11267" width="11.109375" style="1" customWidth="1"/>
    <col min="11268" max="11268" width="24.77734375" style="1" customWidth="1"/>
    <col min="11269" max="11270" width="13.6640625" style="1" customWidth="1"/>
    <col min="11271" max="11271" width="13.88671875" style="1" customWidth="1"/>
    <col min="11272" max="11272" width="16.33203125" style="1" customWidth="1"/>
    <col min="11273" max="11522" width="9" style="1"/>
    <col min="11523" max="11523" width="11.109375" style="1" customWidth="1"/>
    <col min="11524" max="11524" width="24.77734375" style="1" customWidth="1"/>
    <col min="11525" max="11526" width="13.6640625" style="1" customWidth="1"/>
    <col min="11527" max="11527" width="13.88671875" style="1" customWidth="1"/>
    <col min="11528" max="11528" width="16.33203125" style="1" customWidth="1"/>
    <col min="11529" max="11778" width="9" style="1"/>
    <col min="11779" max="11779" width="11.109375" style="1" customWidth="1"/>
    <col min="11780" max="11780" width="24.77734375" style="1" customWidth="1"/>
    <col min="11781" max="11782" width="13.6640625" style="1" customWidth="1"/>
    <col min="11783" max="11783" width="13.88671875" style="1" customWidth="1"/>
    <col min="11784" max="11784" width="16.33203125" style="1" customWidth="1"/>
    <col min="11785" max="12034" width="9" style="1"/>
    <col min="12035" max="12035" width="11.109375" style="1" customWidth="1"/>
    <col min="12036" max="12036" width="24.77734375" style="1" customWidth="1"/>
    <col min="12037" max="12038" width="13.6640625" style="1" customWidth="1"/>
    <col min="12039" max="12039" width="13.88671875" style="1" customWidth="1"/>
    <col min="12040" max="12040" width="16.33203125" style="1" customWidth="1"/>
    <col min="12041" max="12290" width="9" style="1"/>
    <col min="12291" max="12291" width="11.109375" style="1" customWidth="1"/>
    <col min="12292" max="12292" width="24.77734375" style="1" customWidth="1"/>
    <col min="12293" max="12294" width="13.6640625" style="1" customWidth="1"/>
    <col min="12295" max="12295" width="13.88671875" style="1" customWidth="1"/>
    <col min="12296" max="12296" width="16.33203125" style="1" customWidth="1"/>
    <col min="12297" max="12546" width="9" style="1"/>
    <col min="12547" max="12547" width="11.109375" style="1" customWidth="1"/>
    <col min="12548" max="12548" width="24.77734375" style="1" customWidth="1"/>
    <col min="12549" max="12550" width="13.6640625" style="1" customWidth="1"/>
    <col min="12551" max="12551" width="13.88671875" style="1" customWidth="1"/>
    <col min="12552" max="12552" width="16.33203125" style="1" customWidth="1"/>
    <col min="12553" max="12802" width="9" style="1"/>
    <col min="12803" max="12803" width="11.109375" style="1" customWidth="1"/>
    <col min="12804" max="12804" width="24.77734375" style="1" customWidth="1"/>
    <col min="12805" max="12806" width="13.6640625" style="1" customWidth="1"/>
    <col min="12807" max="12807" width="13.88671875" style="1" customWidth="1"/>
    <col min="12808" max="12808" width="16.33203125" style="1" customWidth="1"/>
    <col min="12809" max="13058" width="9" style="1"/>
    <col min="13059" max="13059" width="11.109375" style="1" customWidth="1"/>
    <col min="13060" max="13060" width="24.77734375" style="1" customWidth="1"/>
    <col min="13061" max="13062" width="13.6640625" style="1" customWidth="1"/>
    <col min="13063" max="13063" width="13.88671875" style="1" customWidth="1"/>
    <col min="13064" max="13064" width="16.33203125" style="1" customWidth="1"/>
    <col min="13065" max="13314" width="9" style="1"/>
    <col min="13315" max="13315" width="11.109375" style="1" customWidth="1"/>
    <col min="13316" max="13316" width="24.77734375" style="1" customWidth="1"/>
    <col min="13317" max="13318" width="13.6640625" style="1" customWidth="1"/>
    <col min="13319" max="13319" width="13.88671875" style="1" customWidth="1"/>
    <col min="13320" max="13320" width="16.33203125" style="1" customWidth="1"/>
    <col min="13321" max="13570" width="9" style="1"/>
    <col min="13571" max="13571" width="11.109375" style="1" customWidth="1"/>
    <col min="13572" max="13572" width="24.77734375" style="1" customWidth="1"/>
    <col min="13573" max="13574" width="13.6640625" style="1" customWidth="1"/>
    <col min="13575" max="13575" width="13.88671875" style="1" customWidth="1"/>
    <col min="13576" max="13576" width="16.33203125" style="1" customWidth="1"/>
    <col min="13577" max="13826" width="9" style="1"/>
    <col min="13827" max="13827" width="11.109375" style="1" customWidth="1"/>
    <col min="13828" max="13828" width="24.77734375" style="1" customWidth="1"/>
    <col min="13829" max="13830" width="13.6640625" style="1" customWidth="1"/>
    <col min="13831" max="13831" width="13.88671875" style="1" customWidth="1"/>
    <col min="13832" max="13832" width="16.33203125" style="1" customWidth="1"/>
    <col min="13833" max="14082" width="9" style="1"/>
    <col min="14083" max="14083" width="11.109375" style="1" customWidth="1"/>
    <col min="14084" max="14084" width="24.77734375" style="1" customWidth="1"/>
    <col min="14085" max="14086" width="13.6640625" style="1" customWidth="1"/>
    <col min="14087" max="14087" width="13.88671875" style="1" customWidth="1"/>
    <col min="14088" max="14088" width="16.33203125" style="1" customWidth="1"/>
    <col min="14089" max="14338" width="9" style="1"/>
    <col min="14339" max="14339" width="11.109375" style="1" customWidth="1"/>
    <col min="14340" max="14340" width="24.77734375" style="1" customWidth="1"/>
    <col min="14341" max="14342" width="13.6640625" style="1" customWidth="1"/>
    <col min="14343" max="14343" width="13.88671875" style="1" customWidth="1"/>
    <col min="14344" max="14344" width="16.33203125" style="1" customWidth="1"/>
    <col min="14345" max="14594" width="9" style="1"/>
    <col min="14595" max="14595" width="11.109375" style="1" customWidth="1"/>
    <col min="14596" max="14596" width="24.77734375" style="1" customWidth="1"/>
    <col min="14597" max="14598" width="13.6640625" style="1" customWidth="1"/>
    <col min="14599" max="14599" width="13.88671875" style="1" customWidth="1"/>
    <col min="14600" max="14600" width="16.33203125" style="1" customWidth="1"/>
    <col min="14601" max="14850" width="9" style="1"/>
    <col min="14851" max="14851" width="11.109375" style="1" customWidth="1"/>
    <col min="14852" max="14852" width="24.77734375" style="1" customWidth="1"/>
    <col min="14853" max="14854" width="13.6640625" style="1" customWidth="1"/>
    <col min="14855" max="14855" width="13.88671875" style="1" customWidth="1"/>
    <col min="14856" max="14856" width="16.33203125" style="1" customWidth="1"/>
    <col min="14857" max="15106" width="9" style="1"/>
    <col min="15107" max="15107" width="11.109375" style="1" customWidth="1"/>
    <col min="15108" max="15108" width="24.77734375" style="1" customWidth="1"/>
    <col min="15109" max="15110" width="13.6640625" style="1" customWidth="1"/>
    <col min="15111" max="15111" width="13.88671875" style="1" customWidth="1"/>
    <col min="15112" max="15112" width="16.33203125" style="1" customWidth="1"/>
    <col min="15113" max="15362" width="9" style="1"/>
    <col min="15363" max="15363" width="11.109375" style="1" customWidth="1"/>
    <col min="15364" max="15364" width="24.77734375" style="1" customWidth="1"/>
    <col min="15365" max="15366" width="13.6640625" style="1" customWidth="1"/>
    <col min="15367" max="15367" width="13.88671875" style="1" customWidth="1"/>
    <col min="15368" max="15368" width="16.33203125" style="1" customWidth="1"/>
    <col min="15369" max="15618" width="9" style="1"/>
    <col min="15619" max="15619" width="11.109375" style="1" customWidth="1"/>
    <col min="15620" max="15620" width="24.77734375" style="1" customWidth="1"/>
    <col min="15621" max="15622" width="13.6640625" style="1" customWidth="1"/>
    <col min="15623" max="15623" width="13.88671875" style="1" customWidth="1"/>
    <col min="15624" max="15624" width="16.33203125" style="1" customWidth="1"/>
    <col min="15625" max="15874" width="9" style="1"/>
    <col min="15875" max="15875" width="11.109375" style="1" customWidth="1"/>
    <col min="15876" max="15876" width="24.77734375" style="1" customWidth="1"/>
    <col min="15877" max="15878" width="13.6640625" style="1" customWidth="1"/>
    <col min="15879" max="15879" width="13.88671875" style="1" customWidth="1"/>
    <col min="15880" max="15880" width="16.33203125" style="1" customWidth="1"/>
    <col min="15881" max="16130" width="9" style="1"/>
    <col min="16131" max="16131" width="11.109375" style="1" customWidth="1"/>
    <col min="16132" max="16132" width="24.77734375" style="1" customWidth="1"/>
    <col min="16133" max="16134" width="13.6640625" style="1" customWidth="1"/>
    <col min="16135" max="16135" width="13.88671875" style="1" customWidth="1"/>
    <col min="16136" max="16136" width="16.33203125" style="1" customWidth="1"/>
    <col min="16137" max="16384" width="9" style="1"/>
  </cols>
  <sheetData>
    <row r="1" spans="1:9">
      <c r="G1" s="237"/>
      <c r="H1" s="238"/>
    </row>
    <row r="2" spans="1:9" ht="30" customHeight="1">
      <c r="A2" s="225" t="s">
        <v>353</v>
      </c>
      <c r="B2" s="239"/>
      <c r="C2" s="239"/>
      <c r="D2" s="239"/>
      <c r="E2" s="239"/>
      <c r="F2" s="239"/>
      <c r="G2" s="239"/>
      <c r="H2" s="240"/>
    </row>
    <row r="3" spans="1:9" ht="30" customHeight="1">
      <c r="A3" s="161"/>
      <c r="B3" s="161"/>
      <c r="C3" s="225" t="s">
        <v>154</v>
      </c>
      <c r="D3" s="232"/>
      <c r="E3" s="243"/>
      <c r="F3" s="253" t="s">
        <v>146</v>
      </c>
      <c r="G3" s="239"/>
      <c r="H3" s="244"/>
    </row>
    <row r="4" spans="1:9" ht="24" customHeight="1">
      <c r="A4" s="2" t="s">
        <v>0</v>
      </c>
      <c r="B4" s="3" t="s">
        <v>1</v>
      </c>
      <c r="C4" s="56" t="s">
        <v>2</v>
      </c>
      <c r="D4" s="56" t="s">
        <v>3</v>
      </c>
      <c r="E4" s="163" t="s">
        <v>344</v>
      </c>
      <c r="F4" s="164" t="s">
        <v>152</v>
      </c>
      <c r="G4" s="56" t="s">
        <v>153</v>
      </c>
      <c r="H4" s="56" t="s">
        <v>344</v>
      </c>
      <c r="I4" s="160"/>
    </row>
    <row r="5" spans="1:9" ht="23.1" customHeight="1">
      <c r="A5" s="4"/>
      <c r="B5" s="12" t="s">
        <v>345</v>
      </c>
      <c r="C5" s="110"/>
      <c r="D5" s="111"/>
      <c r="E5" s="145">
        <v>76051</v>
      </c>
      <c r="F5" s="165"/>
      <c r="G5" s="111"/>
      <c r="H5" s="118">
        <v>183250</v>
      </c>
    </row>
    <row r="6" spans="1:9" ht="23.1" customHeight="1">
      <c r="A6" s="65" t="s">
        <v>354</v>
      </c>
      <c r="B6" s="12" t="s">
        <v>355</v>
      </c>
      <c r="C6" s="112">
        <v>400</v>
      </c>
      <c r="D6" s="111"/>
      <c r="E6" s="157"/>
      <c r="F6" s="142"/>
      <c r="G6" s="111"/>
      <c r="H6" s="118"/>
    </row>
    <row r="7" spans="1:9" ht="23.1" customHeight="1">
      <c r="A7" s="65" t="s">
        <v>354</v>
      </c>
      <c r="B7" s="12" t="s">
        <v>356</v>
      </c>
      <c r="C7" s="113">
        <v>200</v>
      </c>
      <c r="D7" s="111"/>
      <c r="E7" s="157"/>
      <c r="F7" s="142"/>
      <c r="G7" s="111"/>
      <c r="H7" s="120"/>
    </row>
    <row r="8" spans="1:9" ht="23.1" customHeight="1">
      <c r="A8" s="65" t="s">
        <v>354</v>
      </c>
      <c r="B8" s="87" t="s">
        <v>357</v>
      </c>
      <c r="C8" s="149">
        <v>1000</v>
      </c>
      <c r="D8" s="111"/>
      <c r="E8" s="157"/>
      <c r="F8" s="142"/>
      <c r="G8" s="111"/>
      <c r="H8" s="120"/>
      <c r="I8" s="45"/>
    </row>
    <row r="9" spans="1:9" ht="23.1" customHeight="1">
      <c r="A9" s="65" t="s">
        <v>354</v>
      </c>
      <c r="B9" s="12" t="s">
        <v>358</v>
      </c>
      <c r="C9" s="113">
        <v>3000</v>
      </c>
      <c r="D9" s="111"/>
      <c r="E9" s="157"/>
      <c r="F9" s="142"/>
      <c r="G9" s="111"/>
      <c r="H9" s="120"/>
      <c r="I9" s="45"/>
    </row>
    <row r="10" spans="1:9" ht="23.1" customHeight="1">
      <c r="A10" s="65" t="s">
        <v>359</v>
      </c>
      <c r="B10" s="87" t="s">
        <v>360</v>
      </c>
      <c r="C10" s="149">
        <v>5000</v>
      </c>
      <c r="D10" s="111"/>
      <c r="E10" s="157"/>
      <c r="F10" s="142"/>
      <c r="G10" s="111"/>
      <c r="H10" s="120"/>
    </row>
    <row r="11" spans="1:9" ht="23.1" customHeight="1">
      <c r="A11" s="65" t="s">
        <v>354</v>
      </c>
      <c r="B11" s="12" t="s">
        <v>361</v>
      </c>
      <c r="C11" s="113">
        <v>5000</v>
      </c>
      <c r="D11" s="111"/>
      <c r="E11" s="157"/>
      <c r="F11" s="142"/>
      <c r="G11" s="111"/>
      <c r="H11" s="120"/>
    </row>
    <row r="12" spans="1:9" ht="23.1" customHeight="1">
      <c r="A12" s="65" t="s">
        <v>362</v>
      </c>
      <c r="B12" s="87" t="s">
        <v>363</v>
      </c>
      <c r="C12" s="149">
        <v>1000</v>
      </c>
      <c r="D12" s="111"/>
      <c r="E12" s="157"/>
      <c r="F12" s="142"/>
      <c r="G12" s="111"/>
      <c r="H12" s="120"/>
    </row>
    <row r="13" spans="1:9" ht="23.1" customHeight="1">
      <c r="A13" s="65" t="s">
        <v>362</v>
      </c>
      <c r="B13" s="12" t="s">
        <v>364</v>
      </c>
      <c r="C13" s="113">
        <v>3000</v>
      </c>
      <c r="D13" s="111"/>
      <c r="E13" s="157"/>
      <c r="F13" s="142"/>
      <c r="G13" s="111"/>
      <c r="H13" s="120"/>
    </row>
    <row r="14" spans="1:9" ht="23.1" customHeight="1">
      <c r="A14" s="65" t="s">
        <v>362</v>
      </c>
      <c r="B14" s="12" t="s">
        <v>365</v>
      </c>
      <c r="C14" s="113"/>
      <c r="D14" s="111">
        <v>5773</v>
      </c>
      <c r="E14" s="157"/>
      <c r="F14" s="142"/>
      <c r="G14" s="111"/>
      <c r="H14" s="120"/>
    </row>
    <row r="15" spans="1:9" ht="23.1" customHeight="1">
      <c r="A15" s="65" t="s">
        <v>362</v>
      </c>
      <c r="B15" s="12" t="s">
        <v>405</v>
      </c>
      <c r="C15" s="113"/>
      <c r="D15" s="111">
        <v>2400</v>
      </c>
      <c r="E15" s="157"/>
      <c r="F15" s="142"/>
      <c r="G15" s="111"/>
      <c r="H15" s="120"/>
    </row>
    <row r="16" spans="1:9" ht="23.1" customHeight="1">
      <c r="A16" s="65" t="s">
        <v>366</v>
      </c>
      <c r="B16" s="12" t="s">
        <v>367</v>
      </c>
      <c r="C16" s="113">
        <v>31500</v>
      </c>
      <c r="D16" s="111"/>
      <c r="E16" s="157"/>
      <c r="F16" s="142"/>
      <c r="G16" s="111"/>
      <c r="H16" s="120"/>
    </row>
    <row r="17" spans="1:8" ht="23.1" customHeight="1">
      <c r="A17" s="65" t="s">
        <v>366</v>
      </c>
      <c r="B17" s="12" t="s">
        <v>368</v>
      </c>
      <c r="C17" s="113">
        <v>51400</v>
      </c>
      <c r="D17" s="111"/>
      <c r="E17" s="157"/>
      <c r="F17" s="142"/>
      <c r="G17" s="111"/>
      <c r="H17" s="120"/>
    </row>
    <row r="18" spans="1:8" ht="23.1" customHeight="1">
      <c r="A18" s="65" t="s">
        <v>369</v>
      </c>
      <c r="B18" s="87" t="s">
        <v>370</v>
      </c>
      <c r="C18" s="149">
        <v>10000</v>
      </c>
      <c r="D18" s="111"/>
      <c r="E18" s="157"/>
      <c r="F18" s="142"/>
      <c r="G18" s="111"/>
      <c r="H18" s="120"/>
    </row>
    <row r="19" spans="1:8" ht="23.1" customHeight="1">
      <c r="A19" s="65" t="s">
        <v>369</v>
      </c>
      <c r="B19" s="12" t="s">
        <v>371</v>
      </c>
      <c r="C19" s="113">
        <v>10000</v>
      </c>
      <c r="D19" s="111"/>
      <c r="E19" s="157"/>
      <c r="F19" s="142"/>
      <c r="G19" s="111"/>
      <c r="H19" s="120"/>
    </row>
    <row r="20" spans="1:8" ht="23.1" customHeight="1">
      <c r="A20" s="65" t="s">
        <v>369</v>
      </c>
      <c r="B20" s="49" t="s">
        <v>356</v>
      </c>
      <c r="C20" s="113">
        <v>1000</v>
      </c>
      <c r="D20" s="111"/>
      <c r="E20" s="157"/>
      <c r="F20" s="142"/>
      <c r="G20" s="111"/>
      <c r="H20" s="120"/>
    </row>
    <row r="21" spans="1:8" ht="23.1" customHeight="1">
      <c r="A21" s="65" t="s">
        <v>369</v>
      </c>
      <c r="B21" s="12" t="s">
        <v>367</v>
      </c>
      <c r="C21" s="113">
        <v>800</v>
      </c>
      <c r="D21" s="111"/>
      <c r="E21" s="157"/>
      <c r="F21" s="142"/>
      <c r="G21" s="111"/>
      <c r="H21" s="120"/>
    </row>
    <row r="22" spans="1:8" ht="23.1" customHeight="1">
      <c r="A22" s="65" t="s">
        <v>372</v>
      </c>
      <c r="B22" s="87" t="s">
        <v>373</v>
      </c>
      <c r="C22" s="149"/>
      <c r="D22" s="150">
        <v>11500</v>
      </c>
      <c r="E22" s="157"/>
      <c r="F22" s="142"/>
      <c r="G22" s="111"/>
      <c r="H22" s="120"/>
    </row>
    <row r="23" spans="1:8" ht="23.1" customHeight="1">
      <c r="A23" s="65" t="s">
        <v>372</v>
      </c>
      <c r="B23" s="87" t="s">
        <v>374</v>
      </c>
      <c r="C23" s="149"/>
      <c r="D23" s="150">
        <v>13500</v>
      </c>
      <c r="E23" s="157"/>
      <c r="F23" s="142"/>
      <c r="G23" s="111"/>
      <c r="H23" s="120"/>
    </row>
    <row r="24" spans="1:8" ht="23.1" customHeight="1">
      <c r="A24" s="65" t="s">
        <v>375</v>
      </c>
      <c r="B24" s="87" t="s">
        <v>420</v>
      </c>
      <c r="C24" s="87">
        <v>1000</v>
      </c>
      <c r="D24" s="111"/>
      <c r="E24" s="157"/>
      <c r="F24" s="142"/>
      <c r="G24" s="111"/>
      <c r="H24" s="120"/>
    </row>
    <row r="25" spans="1:8" ht="23.1" customHeight="1">
      <c r="A25" s="65" t="s">
        <v>377</v>
      </c>
      <c r="B25" s="12" t="s">
        <v>378</v>
      </c>
      <c r="C25" s="113">
        <v>2500</v>
      </c>
      <c r="D25" s="111"/>
      <c r="E25" s="157"/>
      <c r="F25" s="142"/>
      <c r="G25" s="111"/>
      <c r="H25" s="120"/>
    </row>
    <row r="26" spans="1:8" ht="23.1" customHeight="1">
      <c r="A26" s="65" t="s">
        <v>377</v>
      </c>
      <c r="B26" s="12" t="s">
        <v>379</v>
      </c>
      <c r="C26" s="113">
        <v>300</v>
      </c>
      <c r="D26" s="111"/>
      <c r="E26" s="157"/>
      <c r="F26" s="142"/>
      <c r="G26" s="111"/>
      <c r="H26" s="120"/>
    </row>
    <row r="27" spans="1:8" ht="23.1" customHeight="1">
      <c r="A27" s="65" t="s">
        <v>377</v>
      </c>
      <c r="B27" s="12" t="s">
        <v>396</v>
      </c>
      <c r="C27" s="113"/>
      <c r="D27" s="111">
        <v>5773</v>
      </c>
      <c r="E27" s="157"/>
      <c r="F27" s="142"/>
      <c r="G27" s="111"/>
      <c r="H27" s="120"/>
    </row>
    <row r="28" spans="1:8" ht="23.1" customHeight="1">
      <c r="A28" s="65" t="s">
        <v>376</v>
      </c>
      <c r="B28" s="12" t="s">
        <v>380</v>
      </c>
      <c r="C28" s="113"/>
      <c r="D28" s="111">
        <v>6755</v>
      </c>
      <c r="E28" s="157"/>
      <c r="F28" s="142"/>
      <c r="G28" s="111"/>
      <c r="H28" s="120"/>
    </row>
    <row r="29" spans="1:8" ht="23.1" customHeight="1">
      <c r="A29" s="65" t="s">
        <v>381</v>
      </c>
      <c r="B29" s="12" t="s">
        <v>382</v>
      </c>
      <c r="C29" s="113"/>
      <c r="D29" s="111">
        <v>15540</v>
      </c>
      <c r="E29" s="157"/>
      <c r="F29" s="142"/>
      <c r="G29" s="111"/>
      <c r="H29" s="120"/>
    </row>
    <row r="30" spans="1:8" ht="23.1" customHeight="1">
      <c r="A30" s="65" t="s">
        <v>381</v>
      </c>
      <c r="B30" s="12" t="s">
        <v>383</v>
      </c>
      <c r="C30" s="113"/>
      <c r="D30" s="111">
        <v>3000</v>
      </c>
      <c r="E30" s="157"/>
      <c r="F30" s="142"/>
      <c r="G30" s="111"/>
      <c r="H30" s="120"/>
    </row>
    <row r="31" spans="1:8" s="77" customFormat="1" ht="23.1" customHeight="1">
      <c r="A31" s="215" t="s">
        <v>303</v>
      </c>
      <c r="B31" s="250"/>
      <c r="C31" s="116">
        <f>SUM(C6:C30)</f>
        <v>127100</v>
      </c>
      <c r="D31" s="117">
        <f>SUM(D6:D30)</f>
        <v>64241</v>
      </c>
      <c r="E31" s="147"/>
      <c r="F31" s="144">
        <f>SUM(F6:F30)</f>
        <v>0</v>
      </c>
      <c r="G31" s="117">
        <f>SUM(G6:G30)</f>
        <v>0</v>
      </c>
      <c r="H31" s="117"/>
    </row>
    <row r="32" spans="1:8" s="36" customFormat="1" ht="26.1" customHeight="1">
      <c r="C32" s="139"/>
      <c r="D32" s="140"/>
      <c r="E32" s="140"/>
      <c r="F32" s="140"/>
      <c r="G32" s="140"/>
      <c r="H32" s="141"/>
    </row>
    <row r="33" spans="1:8" ht="26.25" customHeight="1">
      <c r="A33" s="92" t="s">
        <v>126</v>
      </c>
      <c r="B33" s="93"/>
      <c r="C33" s="91" t="s">
        <v>269</v>
      </c>
      <c r="D33" s="17"/>
      <c r="E33" s="17"/>
      <c r="F33" s="251" t="s">
        <v>127</v>
      </c>
      <c r="G33" s="252"/>
      <c r="H33" s="94"/>
    </row>
    <row r="34" spans="1:8" ht="20.100000000000001" customHeight="1">
      <c r="A34" s="14"/>
      <c r="B34" s="15"/>
      <c r="D34" s="17"/>
      <c r="E34" s="17"/>
      <c r="F34" s="17"/>
      <c r="G34" s="17"/>
    </row>
    <row r="35" spans="1:8" ht="20.100000000000001" customHeight="1">
      <c r="A35" s="14"/>
      <c r="B35" s="15"/>
      <c r="D35" s="17"/>
      <c r="E35" s="17"/>
      <c r="F35" s="17"/>
      <c r="G35" s="17"/>
    </row>
    <row r="36" spans="1:8" ht="20.100000000000001" customHeight="1">
      <c r="A36" s="14"/>
      <c r="B36" s="19"/>
      <c r="C36" s="20"/>
      <c r="D36" s="17"/>
      <c r="E36" s="17"/>
      <c r="F36" s="17"/>
      <c r="G36" s="17"/>
    </row>
    <row r="37" spans="1:8" ht="20.100000000000001" customHeight="1">
      <c r="A37" s="14"/>
      <c r="B37" s="15"/>
      <c r="D37" s="17"/>
      <c r="E37" s="17"/>
      <c r="F37" s="17"/>
      <c r="G37" s="17"/>
    </row>
    <row r="38" spans="1:8">
      <c r="A38" s="14"/>
      <c r="B38" s="15"/>
      <c r="D38" s="17"/>
      <c r="E38" s="17"/>
      <c r="F38" s="17"/>
      <c r="G38" s="17"/>
    </row>
    <row r="39" spans="1:8">
      <c r="A39" s="14"/>
      <c r="B39" s="15"/>
      <c r="D39" s="17"/>
      <c r="E39" s="17"/>
      <c r="F39" s="17"/>
      <c r="G39" s="17"/>
    </row>
    <row r="40" spans="1:8">
      <c r="A40" s="14"/>
      <c r="B40" s="15"/>
      <c r="D40" s="17"/>
      <c r="E40" s="17"/>
      <c r="F40" s="17"/>
      <c r="G40" s="17"/>
    </row>
    <row r="41" spans="1:8" ht="18">
      <c r="A41" s="14"/>
      <c r="B41" s="21"/>
      <c r="D41" s="17"/>
      <c r="E41" s="17"/>
      <c r="F41" s="17"/>
      <c r="G41" s="17"/>
    </row>
    <row r="42" spans="1:8">
      <c r="A42" s="14"/>
      <c r="B42" s="15"/>
      <c r="D42" s="17"/>
      <c r="E42" s="17"/>
      <c r="F42" s="17"/>
      <c r="G42" s="17"/>
    </row>
    <row r="43" spans="1:8">
      <c r="A43" s="14"/>
      <c r="B43" s="162"/>
      <c r="C43" s="17"/>
      <c r="D43" s="17"/>
      <c r="E43" s="17"/>
      <c r="F43" s="17"/>
      <c r="G43" s="17"/>
    </row>
    <row r="44" spans="1:8" ht="18.75" customHeight="1">
      <c r="A44" s="14"/>
      <c r="B44" s="162"/>
      <c r="C44" s="17"/>
      <c r="D44" s="17"/>
      <c r="E44" s="17"/>
      <c r="F44" s="17"/>
      <c r="G44" s="17"/>
    </row>
    <row r="45" spans="1:8" ht="18.75" customHeight="1">
      <c r="A45" s="14"/>
      <c r="B45" s="162"/>
      <c r="C45" s="17"/>
      <c r="D45" s="17"/>
      <c r="E45" s="17"/>
      <c r="F45" s="17"/>
      <c r="G45" s="17"/>
    </row>
    <row r="46" spans="1:8" ht="18.75" customHeight="1">
      <c r="A46" s="14"/>
      <c r="B46" s="162"/>
      <c r="C46" s="17"/>
      <c r="D46" s="17"/>
      <c r="E46" s="17"/>
      <c r="F46" s="17"/>
      <c r="G46" s="17"/>
    </row>
    <row r="47" spans="1:8" ht="18.75" customHeight="1">
      <c r="A47" s="14"/>
      <c r="B47" s="162"/>
      <c r="C47" s="17"/>
      <c r="D47" s="17"/>
      <c r="E47" s="17"/>
      <c r="F47" s="17"/>
      <c r="G47" s="17"/>
    </row>
    <row r="48" spans="1:8" ht="18.75" customHeight="1">
      <c r="A48" s="14"/>
      <c r="B48" s="162"/>
      <c r="C48" s="17"/>
      <c r="D48" s="17"/>
      <c r="E48" s="17"/>
      <c r="F48" s="17"/>
      <c r="G48" s="17"/>
    </row>
    <row r="49" spans="1:7" ht="18.75" customHeight="1">
      <c r="A49" s="14"/>
      <c r="B49" s="162"/>
      <c r="C49" s="17"/>
      <c r="D49" s="17"/>
      <c r="E49" s="17"/>
      <c r="F49" s="17"/>
      <c r="G49" s="17"/>
    </row>
    <row r="50" spans="1:7" ht="18.75" customHeight="1">
      <c r="A50" s="14"/>
      <c r="B50" s="162"/>
      <c r="C50" s="17"/>
      <c r="D50" s="17"/>
      <c r="E50" s="17"/>
      <c r="F50" s="17"/>
      <c r="G50" s="17"/>
    </row>
    <row r="51" spans="1:7" ht="18.75" customHeight="1">
      <c r="A51" s="14"/>
      <c r="B51" s="162"/>
      <c r="C51" s="17"/>
      <c r="D51" s="17"/>
      <c r="E51" s="17"/>
      <c r="F51" s="17"/>
      <c r="G51" s="17"/>
    </row>
    <row r="52" spans="1:7" ht="18.75" customHeight="1">
      <c r="A52" s="14"/>
      <c r="B52" s="162"/>
      <c r="C52" s="17"/>
      <c r="D52" s="17"/>
      <c r="E52" s="17"/>
      <c r="F52" s="17"/>
      <c r="G52" s="17"/>
    </row>
    <row r="53" spans="1:7" ht="18.75" customHeight="1">
      <c r="A53" s="14"/>
      <c r="B53" s="162"/>
      <c r="C53" s="17"/>
      <c r="D53" s="17"/>
      <c r="E53" s="17"/>
      <c r="F53" s="17"/>
      <c r="G53" s="17"/>
    </row>
    <row r="54" spans="1:7" ht="18.75" customHeight="1">
      <c r="A54" s="14"/>
      <c r="B54" s="162"/>
      <c r="C54" s="17"/>
      <c r="D54" s="17"/>
      <c r="E54" s="17"/>
      <c r="F54" s="17"/>
      <c r="G54" s="17"/>
    </row>
    <row r="55" spans="1:7" ht="18.75" customHeight="1">
      <c r="A55" s="14"/>
      <c r="B55" s="162"/>
      <c r="C55" s="17"/>
      <c r="D55" s="17"/>
      <c r="E55" s="17"/>
      <c r="F55" s="17"/>
      <c r="G55" s="17"/>
    </row>
    <row r="56" spans="1:7" ht="18.75" customHeight="1">
      <c r="A56" s="14"/>
      <c r="B56" s="162"/>
      <c r="C56" s="17"/>
      <c r="D56" s="17"/>
      <c r="E56" s="17"/>
      <c r="F56" s="17"/>
      <c r="G56" s="17"/>
    </row>
    <row r="57" spans="1:7" ht="18.75" customHeight="1">
      <c r="A57" s="14"/>
      <c r="B57" s="162"/>
      <c r="C57" s="17"/>
      <c r="D57" s="17"/>
      <c r="E57" s="17"/>
      <c r="F57" s="17"/>
      <c r="G57" s="17"/>
    </row>
    <row r="58" spans="1:7" ht="18.75" customHeight="1">
      <c r="A58" s="14"/>
      <c r="B58" s="162"/>
      <c r="C58" s="17"/>
      <c r="D58" s="17"/>
      <c r="E58" s="17"/>
      <c r="F58" s="17"/>
      <c r="G58" s="17"/>
    </row>
    <row r="59" spans="1:7" ht="18.75" customHeight="1">
      <c r="A59" s="14"/>
      <c r="B59" s="162"/>
      <c r="C59" s="17"/>
      <c r="D59" s="17"/>
      <c r="E59" s="17"/>
      <c r="F59" s="17"/>
      <c r="G59" s="17"/>
    </row>
    <row r="60" spans="1:7" ht="18.75" customHeight="1">
      <c r="A60" s="14"/>
      <c r="B60" s="162"/>
      <c r="C60" s="17"/>
      <c r="D60" s="17"/>
      <c r="E60" s="17"/>
      <c r="F60" s="17"/>
      <c r="G60" s="17"/>
    </row>
    <row r="61" spans="1:7" ht="18.75" customHeight="1">
      <c r="A61" s="14"/>
      <c r="B61" s="162"/>
      <c r="C61" s="17"/>
      <c r="D61" s="17"/>
      <c r="E61" s="17"/>
      <c r="F61" s="17"/>
      <c r="G61" s="17"/>
    </row>
    <row r="62" spans="1:7" ht="18.75" customHeight="1">
      <c r="A62" s="14"/>
      <c r="B62" s="162"/>
      <c r="C62" s="17"/>
      <c r="D62" s="17"/>
      <c r="E62" s="17"/>
      <c r="F62" s="17"/>
      <c r="G62" s="17"/>
    </row>
    <row r="63" spans="1:7" ht="18.75" customHeight="1">
      <c r="A63" s="14"/>
      <c r="B63" s="162"/>
      <c r="C63" s="17"/>
      <c r="D63" s="17"/>
      <c r="E63" s="17"/>
      <c r="F63" s="17"/>
      <c r="G63" s="17"/>
    </row>
    <row r="64" spans="1:7" ht="18.75" customHeight="1">
      <c r="A64" s="14"/>
      <c r="B64" s="162"/>
      <c r="C64" s="17"/>
      <c r="D64" s="17"/>
      <c r="E64" s="17"/>
      <c r="F64" s="17"/>
      <c r="G64" s="17"/>
    </row>
    <row r="65" spans="1:258" ht="18.75" customHeight="1">
      <c r="A65" s="14"/>
      <c r="B65" s="162"/>
      <c r="C65" s="17"/>
      <c r="D65" s="17"/>
      <c r="E65" s="17"/>
      <c r="F65" s="17"/>
      <c r="G65" s="17"/>
    </row>
    <row r="66" spans="1:258" ht="18.75" customHeight="1">
      <c r="A66" s="14"/>
      <c r="B66" s="162"/>
      <c r="C66" s="17"/>
      <c r="D66" s="17"/>
      <c r="E66" s="17"/>
      <c r="F66" s="17"/>
      <c r="G66" s="17"/>
    </row>
    <row r="67" spans="1:258" ht="18.75" customHeight="1">
      <c r="A67" s="14"/>
      <c r="B67" s="162"/>
      <c r="C67" s="17"/>
      <c r="D67" s="17"/>
      <c r="E67" s="17"/>
      <c r="F67" s="17"/>
      <c r="G67" s="17"/>
    </row>
    <row r="68" spans="1:258" ht="18.75" customHeight="1">
      <c r="A68" s="14"/>
      <c r="B68" s="162"/>
      <c r="C68" s="17"/>
      <c r="D68" s="17"/>
      <c r="E68" s="17"/>
      <c r="F68" s="17"/>
      <c r="G68" s="17"/>
    </row>
    <row r="69" spans="1:258" ht="18.75" customHeight="1">
      <c r="A69" s="14"/>
      <c r="B69" s="162"/>
      <c r="C69" s="17"/>
      <c r="D69" s="17"/>
      <c r="E69" s="17"/>
      <c r="F69" s="17"/>
      <c r="G69" s="17"/>
    </row>
    <row r="70" spans="1:258" ht="18.75" customHeight="1">
      <c r="A70" s="14"/>
      <c r="B70" s="24"/>
      <c r="C70" s="17"/>
      <c r="D70" s="17"/>
      <c r="E70" s="17"/>
      <c r="F70" s="17"/>
      <c r="G70" s="17"/>
    </row>
    <row r="71" spans="1:258" ht="18.75" customHeight="1">
      <c r="A71" s="14"/>
      <c r="B71" s="24"/>
      <c r="C71" s="17"/>
      <c r="D71" s="17"/>
      <c r="E71" s="17"/>
      <c r="F71" s="17"/>
      <c r="G71" s="17"/>
    </row>
    <row r="72" spans="1:258" ht="18.75" customHeight="1">
      <c r="A72" s="14"/>
      <c r="B72" s="24"/>
      <c r="C72" s="17"/>
      <c r="D72" s="17"/>
      <c r="E72" s="17"/>
      <c r="F72" s="17"/>
      <c r="G72" s="17"/>
    </row>
    <row r="73" spans="1:258" ht="18.75" customHeight="1">
      <c r="A73" s="14"/>
      <c r="B73" s="24"/>
      <c r="C73" s="17"/>
      <c r="D73" s="17"/>
      <c r="E73" s="17"/>
      <c r="F73" s="17"/>
      <c r="G73" s="17"/>
    </row>
    <row r="74" spans="1:258" ht="18.75" customHeight="1">
      <c r="A74" s="14"/>
      <c r="B74" s="24"/>
      <c r="C74" s="17"/>
      <c r="D74" s="17"/>
      <c r="E74" s="17"/>
      <c r="F74" s="17"/>
      <c r="G74" s="17"/>
    </row>
    <row r="75" spans="1:258" ht="18.75" customHeight="1">
      <c r="A75" s="14"/>
      <c r="B75" s="24"/>
      <c r="C75" s="17"/>
      <c r="D75" s="17"/>
      <c r="E75" s="17"/>
      <c r="F75" s="17"/>
      <c r="G75" s="17"/>
    </row>
    <row r="76" spans="1:258" ht="36.75" customHeight="1">
      <c r="A76" s="14"/>
      <c r="B76" s="162"/>
      <c r="C76" s="17"/>
      <c r="D76" s="17"/>
      <c r="E76" s="17"/>
      <c r="F76" s="17"/>
      <c r="G76" s="17"/>
      <c r="H76" s="25"/>
    </row>
    <row r="77" spans="1:258" ht="18.75" customHeight="1">
      <c r="A77" s="24"/>
      <c r="B77" s="21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</row>
    <row r="78" spans="1:258" ht="18.75" customHeight="1">
      <c r="B78" s="162"/>
      <c r="D78" s="17"/>
      <c r="E78" s="17"/>
      <c r="F78" s="17"/>
      <c r="G78" s="17"/>
    </row>
    <row r="79" spans="1:258" ht="21.6">
      <c r="A79" s="28"/>
      <c r="B79" s="29"/>
      <c r="D79" s="17"/>
      <c r="E79" s="17"/>
      <c r="F79" s="17"/>
      <c r="G79" s="17"/>
    </row>
    <row r="80" spans="1:258">
      <c r="A80" s="31"/>
    </row>
  </sheetData>
  <mergeCells count="6">
    <mergeCell ref="F33:G33"/>
    <mergeCell ref="G1:H1"/>
    <mergeCell ref="A2:H2"/>
    <mergeCell ref="C3:E3"/>
    <mergeCell ref="F3:H3"/>
    <mergeCell ref="A31:B31"/>
  </mergeCells>
  <phoneticPr fontId="2" type="noConversion"/>
  <pageMargins left="0.57999999999999996" right="0.42" top="0.4" bottom="0.28000000000000003" header="0.3" footer="0.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18</vt:i4>
      </vt:variant>
    </vt:vector>
  </HeadingPairs>
  <TitlesOfParts>
    <vt:vector size="38" baseType="lpstr">
      <vt:lpstr>101上收支明細</vt:lpstr>
      <vt:lpstr>101下收支明細</vt:lpstr>
      <vt:lpstr>102上收支明細_1</vt:lpstr>
      <vt:lpstr>102上收支明細_2</vt:lpstr>
      <vt:lpstr>102下收支明細_1</vt:lpstr>
      <vt:lpstr>102下收支明細_2</vt:lpstr>
      <vt:lpstr>103 上收支明細</vt:lpstr>
      <vt:lpstr>103 上收支明細_2</vt:lpstr>
      <vt:lpstr>103 下收支明細_1</vt:lpstr>
      <vt:lpstr>103 下收支明細_2</vt:lpstr>
      <vt:lpstr>104 上收支明細_1</vt:lpstr>
      <vt:lpstr>104 上收支明細_2</vt:lpstr>
      <vt:lpstr>104 下收支明細_1</vt:lpstr>
      <vt:lpstr>104 下收支明細_2</vt:lpstr>
      <vt:lpstr>104 下收支明細_3</vt:lpstr>
      <vt:lpstr>105上收支明細_1</vt:lpstr>
      <vt:lpstr>105上收支明細_2</vt:lpstr>
      <vt:lpstr>105上收支明細_3</vt:lpstr>
      <vt:lpstr>105下收支明細_1</vt:lpstr>
      <vt:lpstr>家長會憑證</vt:lpstr>
      <vt:lpstr>'101上收支明細'!Print_Area</vt:lpstr>
      <vt:lpstr>'101下收支明細'!Print_Area</vt:lpstr>
      <vt:lpstr>'102上收支明細_1'!Print_Area</vt:lpstr>
      <vt:lpstr>'102上收支明細_2'!Print_Area</vt:lpstr>
      <vt:lpstr>'102下收支明細_1'!Print_Area</vt:lpstr>
      <vt:lpstr>'102下收支明細_2'!Print_Area</vt:lpstr>
      <vt:lpstr>'103 上收支明細'!Print_Area</vt:lpstr>
      <vt:lpstr>'103 上收支明細_2'!Print_Area</vt:lpstr>
      <vt:lpstr>'103 下收支明細_1'!Print_Area</vt:lpstr>
      <vt:lpstr>'103 下收支明細_2'!Print_Area</vt:lpstr>
      <vt:lpstr>'104 上收支明細_1'!Print_Area</vt:lpstr>
      <vt:lpstr>'104 上收支明細_2'!Print_Area</vt:lpstr>
      <vt:lpstr>'104 下收支明細_2'!Print_Area</vt:lpstr>
      <vt:lpstr>'104 下收支明細_3'!Print_Area</vt:lpstr>
      <vt:lpstr>'105上收支明細_1'!Print_Area</vt:lpstr>
      <vt:lpstr>'105上收支明細_2'!Print_Area</vt:lpstr>
      <vt:lpstr>'105上收支明細_3'!Print_Area</vt:lpstr>
      <vt:lpstr>'105下收支明細_1'!Print_Area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2019-09-25T06:52:25Z</cp:lastPrinted>
  <dcterms:created xsi:type="dcterms:W3CDTF">2012-09-19T05:55:19Z</dcterms:created>
  <dcterms:modified xsi:type="dcterms:W3CDTF">2019-10-04T08:10:06Z</dcterms:modified>
</cp:coreProperties>
</file>